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36" yWindow="2190" windowWidth="18195" windowHeight="74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<sst xmlns="http://schemas.openxmlformats.org/spreadsheetml/2006/main" count="345" uniqueCount="124">
  <si>
    <t>-10-20</t>
  </si>
  <si>
    <t>-20-30</t>
  </si>
  <si>
    <t>-30-40</t>
  </si>
  <si>
    <t>701w2</t>
  </si>
  <si>
    <t>charcoal</t>
  </si>
  <si>
    <t xml:space="preserve"> </t>
  </si>
  <si>
    <t>Charcoal</t>
  </si>
  <si>
    <t>-10-30</t>
  </si>
  <si>
    <t>0-25</t>
  </si>
  <si>
    <t>0-10</t>
  </si>
  <si>
    <t>0-20</t>
  </si>
  <si>
    <t>-50-70</t>
  </si>
  <si>
    <t>-40-60</t>
  </si>
  <si>
    <t>-20-40</t>
  </si>
  <si>
    <t>shell</t>
  </si>
  <si>
    <t>slag</t>
  </si>
  <si>
    <t>-50-80</t>
  </si>
  <si>
    <t>slag,shell</t>
  </si>
  <si>
    <t>1182n3</t>
  </si>
  <si>
    <t>1157ne5</t>
  </si>
  <si>
    <t>1173sw3</t>
  </si>
  <si>
    <t xml:space="preserve"> 0-20</t>
  </si>
  <si>
    <t xml:space="preserve"> -10-35</t>
  </si>
  <si>
    <t>438ne2</t>
  </si>
  <si>
    <t>1119ne4</t>
  </si>
  <si>
    <t xml:space="preserve"> -10-30</t>
  </si>
  <si>
    <t xml:space="preserve"> -30-50</t>
  </si>
  <si>
    <t>1012ne1</t>
  </si>
  <si>
    <t>1012ne3</t>
  </si>
  <si>
    <t xml:space="preserve"> -15-30</t>
  </si>
  <si>
    <t xml:space="preserve"> 0-15</t>
  </si>
  <si>
    <t xml:space="preserve"> -35-55</t>
  </si>
  <si>
    <t>1;2</t>
  </si>
  <si>
    <t xml:space="preserve"> -30-45</t>
  </si>
  <si>
    <t>slag; charcoal</t>
  </si>
  <si>
    <t xml:space="preserve"> -30-60</t>
  </si>
  <si>
    <t xml:space="preserve"> -50-60</t>
  </si>
  <si>
    <t xml:space="preserve"> -60-80</t>
  </si>
  <si>
    <t>shell; charcoal</t>
  </si>
  <si>
    <t>burnt clay</t>
  </si>
  <si>
    <t xml:space="preserve"> -60-70</t>
  </si>
  <si>
    <t xml:space="preserve"> -10-20</t>
  </si>
  <si>
    <t xml:space="preserve"> -20-40</t>
  </si>
  <si>
    <t>Notes</t>
  </si>
  <si>
    <t>slag; charcoal; shell</t>
  </si>
  <si>
    <t>-25-50</t>
  </si>
  <si>
    <t>1;1</t>
  </si>
  <si>
    <t>Katsbah 1 3</t>
  </si>
  <si>
    <t>Katsbah 1 2</t>
  </si>
  <si>
    <t>bronze artifact; bone artifact; charcoal</t>
  </si>
  <si>
    <t>charcoal; shell</t>
  </si>
  <si>
    <t xml:space="preserve"> -40-60</t>
  </si>
  <si>
    <t>ore; slag</t>
  </si>
  <si>
    <t>charcoal (burnt twig)</t>
  </si>
  <si>
    <t xml:space="preserve"> -70-80</t>
  </si>
  <si>
    <t>Katsbah 2 2</t>
  </si>
  <si>
    <t>Katsbah 2 1</t>
  </si>
  <si>
    <t xml:space="preserve"> -50-70</t>
  </si>
  <si>
    <t>-30-65</t>
  </si>
  <si>
    <t xml:space="preserve"> -40-80</t>
  </si>
  <si>
    <t>slag; burnt clay</t>
  </si>
  <si>
    <t>katsbah 4</t>
  </si>
  <si>
    <t>burnt clay, small pieces</t>
  </si>
  <si>
    <t xml:space="preserve"> -30-40</t>
  </si>
  <si>
    <t>This level includes what was picked out of the post hole</t>
  </si>
  <si>
    <t>Leb 1 1</t>
  </si>
  <si>
    <t>Leb 1 2</t>
  </si>
  <si>
    <t xml:space="preserve"> -40-70</t>
  </si>
  <si>
    <t>Leb 4 2</t>
  </si>
  <si>
    <t xml:space="preserve"> -40-50</t>
  </si>
  <si>
    <t xml:space="preserve"> -30-55</t>
  </si>
  <si>
    <t>slag; ore</t>
  </si>
  <si>
    <t>7;3</t>
  </si>
  <si>
    <t>crystal (lead glass)</t>
  </si>
  <si>
    <t>Zarya 1 1</t>
  </si>
  <si>
    <t xml:space="preserve"> -20-45</t>
  </si>
  <si>
    <t>Zarya 1 2</t>
  </si>
  <si>
    <t>Ore; Burnt clay; Charcoal</t>
  </si>
  <si>
    <t>Ore; Charcoal</t>
  </si>
  <si>
    <t>Ore; charcoal</t>
  </si>
  <si>
    <t>charcoal; burnt clay</t>
  </si>
  <si>
    <t>Zarya 1 3</t>
  </si>
  <si>
    <t xml:space="preserve"> -20-30</t>
  </si>
  <si>
    <t>-30-55</t>
  </si>
  <si>
    <t>Site 614</t>
  </si>
  <si>
    <t>Nonesite 5</t>
  </si>
  <si>
    <t>-10-25</t>
  </si>
  <si>
    <t xml:space="preserve"> -25-45</t>
  </si>
  <si>
    <t>Nonesite 4</t>
  </si>
  <si>
    <t>SarySakly2</t>
  </si>
  <si>
    <t>Zarya 11</t>
  </si>
  <si>
    <t>Leb 6 1</t>
  </si>
  <si>
    <t>Leb 6 5</t>
  </si>
  <si>
    <t>Leb 6 3</t>
  </si>
  <si>
    <t>Katsbah 6</t>
  </si>
  <si>
    <t>-40-55</t>
  </si>
  <si>
    <t xml:space="preserve"> -60-85</t>
  </si>
  <si>
    <t xml:space="preserve"> -55-70</t>
  </si>
  <si>
    <t>1;1;3</t>
  </si>
  <si>
    <t>1;3;5</t>
  </si>
  <si>
    <t>670s1</t>
  </si>
  <si>
    <t>This level incudes what came out of feature #1 - the ditch</t>
  </si>
  <si>
    <t>nondetectable</t>
  </si>
  <si>
    <t>Collection unit name (incorporates the name of the site)</t>
  </si>
  <si>
    <t>Depth of the arbitrary level</t>
  </si>
  <si>
    <t>1;4</t>
  </si>
  <si>
    <t xml:space="preserve">bone knife </t>
  </si>
  <si>
    <t>Stone tool</t>
  </si>
  <si>
    <t>charcoal; burnt clay pieces; ground stone tool</t>
  </si>
  <si>
    <t>1;11</t>
  </si>
  <si>
    <t>2;15;1</t>
  </si>
  <si>
    <t>1;5</t>
  </si>
  <si>
    <t>6;7;lots</t>
  </si>
  <si>
    <t>2;lots</t>
  </si>
  <si>
    <t>5;lots</t>
  </si>
  <si>
    <t>3;lots</t>
  </si>
  <si>
    <t>Collection unit number</t>
  </si>
  <si>
    <t>Number of ceramic sherds recovered</t>
  </si>
  <si>
    <t>Number of chipped lithic artifacts recovered</t>
  </si>
  <si>
    <t>Test pit number (corresponds to GPS waypoint)</t>
  </si>
  <si>
    <t>Number of other types of artifacts recovered. If multiple types of artifacts present, their quantity is seperated by a semicolon.</t>
  </si>
  <si>
    <t>Types of "other" artifacts. Separated by semicolon if more than one.</t>
  </si>
  <si>
    <t>Number of animal bones recovered</t>
  </si>
  <si>
    <t>Animal bones weight (g)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</si>
</sst>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6" fillId="0" borderId="0" xfId="0" applyFont="1" applyFill="1" applyBorder="1" applyAlignment="1">
      <alignment wrapText="1"/>
    </xf>
    <xf numFmtId="0" fontId="36" fillId="0" borderId="0" xfId="0" applyFont="1" applyFill="1" applyBorder="1" applyAlignment="1">
      <alignment/>
    </xf>
    <xf numFmtId="0" fontId="36" fillId="0" borderId="0" xfId="0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left"/>
    </xf>
    <xf numFmtId="0" fontId="36" fillId="0" borderId="0" xfId="0" applyNumberFormat="1" applyFont="1" applyFill="1" applyBorder="1" applyAlignment="1">
      <alignment horizontal="left"/>
    </xf>
    <xf numFmtId="49" fontId="36" fillId="0" borderId="0" xfId="0" applyNumberFormat="1" applyFont="1" applyFill="1" applyBorder="1" applyAlignment="1">
      <alignment horizontal="right"/>
    </xf>
    <xf numFmtId="1" fontId="36" fillId="0" borderId="0" xfId="0" applyNumberFormat="1" applyFont="1" applyFill="1" applyBorder="1" applyAlignment="1">
      <alignment horizontal="right"/>
    </xf>
    <xf numFmtId="165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0" xfId="0" applyNumberFormat="1" applyFont="1" applyFill="1" applyBorder="1" applyAlignment="1">
      <alignment horizontal="right"/>
    </xf>
    <xf numFmtId="2" fontId="36" fillId="0" borderId="0" xfId="0" applyNumberFormat="1" applyFont="1" applyFill="1" applyBorder="1" applyAlignment="1">
      <alignment horizontal="right"/>
    </xf>
    <xf numFmtId="0" fontId="36" fillId="0" borderId="0" xfId="0" applyFont="1" applyFill="1" applyBorder="1" applyAlignment="1">
      <alignment horizontal="center" wrapText="1"/>
    </xf>
    <xf numFmtId="49" fontId="36" fillId="0" borderId="0" xfId="0" applyNumberFormat="1" applyFont="1" applyFill="1" applyBorder="1" applyAlignment="1">
      <alignment horizontal="lef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17"/>
  <sheetViews>
    <sheetView tabSelected="1" zoomScale="80" zoomScaleNormal="80" zoomScalePageLayoutView="0" workbookViewId="0" topLeftCell="A1">
      <pane xSplit="3" ySplit="1" topLeftCell="D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G1" sqref="G1"/>
    </sheetView>
  </sheetViews>
  <sheetFormatPr defaultColWidth="9.140625" defaultRowHeight="15"/>
  <cols>
    <col min="1" max="1" width="10.7109375" style="2" customWidth="1"/>
    <col min="2" max="2" width="14.57421875" style="2" customWidth="1"/>
    <col min="3" max="3" width="12.00390625" style="2" customWidth="1"/>
    <col min="4" max="4" width="13.57421875" style="9" customWidth="1"/>
    <col min="5" max="5" width="10.7109375" style="9" customWidth="1"/>
    <col min="6" max="6" width="10.57421875" style="9" customWidth="1"/>
    <col min="7" max="7" width="11.8515625" style="9" customWidth="1"/>
    <col min="8" max="8" width="12.7109375" style="9" customWidth="1"/>
    <col min="9" max="9" width="15.28125" style="9" customWidth="1"/>
    <col min="10" max="10" width="17.140625" style="2" customWidth="1"/>
    <col min="11" max="11" width="21.7109375" style="2" customWidth="1"/>
    <col min="12" max="16384" width="9.140625" style="2" customWidth="1"/>
  </cols>
  <sheetData>
    <row r="1" spans="1:11" ht="65.25" customHeight="1">
      <c r="A1" s="1" t="s">
        <v>116</v>
      </c>
      <c r="B1" s="1" t="s">
        <v>103</v>
      </c>
      <c r="C1" s="1" t="s">
        <v>119</v>
      </c>
      <c r="D1" s="12" t="s">
        <v>104</v>
      </c>
      <c r="E1" s="13" t="s">
        <v>117</v>
      </c>
      <c r="F1" s="13" t="s">
        <v>122</v>
      </c>
      <c r="G1" s="12" t="s">
        <v>123</v>
      </c>
      <c r="H1" s="13" t="s">
        <v>118</v>
      </c>
      <c r="I1" s="12" t="s">
        <v>120</v>
      </c>
      <c r="J1" s="1" t="s">
        <v>121</v>
      </c>
      <c r="K1" s="1" t="s">
        <v>43</v>
      </c>
    </row>
    <row r="2" spans="1:11" ht="12.75">
      <c r="A2" s="3">
        <v>8</v>
      </c>
      <c r="B2" s="3" t="s">
        <v>65</v>
      </c>
      <c r="C2" s="3">
        <v>691</v>
      </c>
      <c r="D2" s="6" t="s">
        <v>9</v>
      </c>
      <c r="E2" s="7">
        <v>22</v>
      </c>
      <c r="F2" s="7">
        <v>8</v>
      </c>
      <c r="G2" s="8">
        <v>12.5</v>
      </c>
      <c r="H2" s="9">
        <v>1</v>
      </c>
      <c r="I2" s="9">
        <v>0</v>
      </c>
      <c r="J2" s="3"/>
      <c r="K2" s="3"/>
    </row>
    <row r="3" spans="1:11" ht="12.75">
      <c r="A3" s="3">
        <v>8</v>
      </c>
      <c r="B3" s="3" t="s">
        <v>65</v>
      </c>
      <c r="C3" s="3">
        <v>691</v>
      </c>
      <c r="D3" s="6" t="s">
        <v>25</v>
      </c>
      <c r="E3" s="7">
        <v>69</v>
      </c>
      <c r="F3" s="7">
        <v>23</v>
      </c>
      <c r="G3" s="8">
        <v>323.9</v>
      </c>
      <c r="H3" s="9">
        <v>0</v>
      </c>
      <c r="I3" s="9">
        <v>0</v>
      </c>
      <c r="J3" s="3"/>
      <c r="K3" s="3"/>
    </row>
    <row r="4" spans="1:11" ht="13.5" customHeight="1">
      <c r="A4" s="3">
        <v>8</v>
      </c>
      <c r="B4" s="3" t="s">
        <v>65</v>
      </c>
      <c r="C4" s="3">
        <v>691</v>
      </c>
      <c r="D4" s="6" t="s">
        <v>63</v>
      </c>
      <c r="E4" s="7">
        <v>87</v>
      </c>
      <c r="F4" s="7">
        <v>30</v>
      </c>
      <c r="G4" s="8">
        <v>37.2</v>
      </c>
      <c r="H4" s="9">
        <v>0</v>
      </c>
      <c r="I4" s="9">
        <v>0</v>
      </c>
      <c r="J4" s="3"/>
      <c r="K4" s="3" t="s">
        <v>64</v>
      </c>
    </row>
    <row r="5" spans="1:11" ht="12.75">
      <c r="A5" s="3">
        <v>8</v>
      </c>
      <c r="B5" s="3" t="s">
        <v>65</v>
      </c>
      <c r="C5" s="3">
        <v>687</v>
      </c>
      <c r="D5" s="6" t="s">
        <v>9</v>
      </c>
      <c r="E5" s="7">
        <v>1</v>
      </c>
      <c r="F5" s="9">
        <v>2</v>
      </c>
      <c r="G5" s="9">
        <v>0.3</v>
      </c>
      <c r="H5" s="9">
        <v>0</v>
      </c>
      <c r="I5" s="9">
        <v>0</v>
      </c>
      <c r="J5" s="3"/>
      <c r="K5" s="3"/>
    </row>
    <row r="6" spans="1:11" ht="12.75">
      <c r="A6" s="3">
        <v>8</v>
      </c>
      <c r="B6" s="3" t="s">
        <v>65</v>
      </c>
      <c r="C6" s="3">
        <v>687</v>
      </c>
      <c r="D6" s="6" t="s">
        <v>25</v>
      </c>
      <c r="E6" s="7">
        <v>0</v>
      </c>
      <c r="F6" s="9">
        <v>10</v>
      </c>
      <c r="G6" s="9">
        <v>1.6</v>
      </c>
      <c r="H6" s="9">
        <v>1</v>
      </c>
      <c r="I6" s="9">
        <v>0</v>
      </c>
      <c r="J6" s="3"/>
      <c r="K6" s="3"/>
    </row>
    <row r="7" spans="1:11" ht="12.75">
      <c r="A7" s="3">
        <v>9</v>
      </c>
      <c r="B7" s="3" t="s">
        <v>66</v>
      </c>
      <c r="C7" s="3" t="s">
        <v>3</v>
      </c>
      <c r="D7" s="6" t="s">
        <v>30</v>
      </c>
      <c r="E7" s="7">
        <v>0</v>
      </c>
      <c r="F7" s="7">
        <v>0</v>
      </c>
      <c r="G7" s="9">
        <v>0</v>
      </c>
      <c r="H7" s="9">
        <v>0</v>
      </c>
      <c r="I7" s="9">
        <v>0</v>
      </c>
      <c r="J7" s="3"/>
      <c r="K7" s="3"/>
    </row>
    <row r="8" spans="1:11" ht="12.75">
      <c r="A8" s="3">
        <v>9</v>
      </c>
      <c r="B8" s="3" t="s">
        <v>66</v>
      </c>
      <c r="C8" s="3" t="s">
        <v>3</v>
      </c>
      <c r="D8" s="6" t="s">
        <v>29</v>
      </c>
      <c r="E8" s="7">
        <v>35</v>
      </c>
      <c r="F8" s="9">
        <v>48</v>
      </c>
      <c r="G8" s="9">
        <v>377</v>
      </c>
      <c r="H8" s="9">
        <v>0</v>
      </c>
      <c r="I8" s="9">
        <v>0</v>
      </c>
      <c r="J8" s="3"/>
      <c r="K8" s="3"/>
    </row>
    <row r="9" spans="1:11" ht="12.75">
      <c r="A9" s="3">
        <v>9</v>
      </c>
      <c r="B9" s="3" t="s">
        <v>66</v>
      </c>
      <c r="C9" s="3" t="s">
        <v>3</v>
      </c>
      <c r="D9" s="6" t="s">
        <v>26</v>
      </c>
      <c r="E9" s="7">
        <v>9</v>
      </c>
      <c r="F9" s="9">
        <v>101</v>
      </c>
      <c r="G9" s="9">
        <f>87.1+124.1+51.8</f>
        <v>263</v>
      </c>
      <c r="H9" s="9">
        <v>0</v>
      </c>
      <c r="I9" s="9">
        <v>0</v>
      </c>
      <c r="J9" s="3"/>
      <c r="K9" s="3"/>
    </row>
    <row r="10" spans="1:11" ht="12.75">
      <c r="A10" s="3">
        <v>9</v>
      </c>
      <c r="B10" s="3" t="s">
        <v>66</v>
      </c>
      <c r="C10" s="3" t="s">
        <v>3</v>
      </c>
      <c r="D10" s="6" t="s">
        <v>57</v>
      </c>
      <c r="E10" s="7">
        <v>0</v>
      </c>
      <c r="F10" s="9">
        <v>0</v>
      </c>
      <c r="G10" s="9">
        <v>0</v>
      </c>
      <c r="H10" s="9">
        <v>0</v>
      </c>
      <c r="I10" s="9">
        <v>0</v>
      </c>
      <c r="J10" s="3"/>
      <c r="K10" s="3"/>
    </row>
    <row r="11" spans="1:11" ht="12.75">
      <c r="A11" s="3">
        <v>9</v>
      </c>
      <c r="B11" s="3" t="s">
        <v>66</v>
      </c>
      <c r="C11" s="3">
        <v>699</v>
      </c>
      <c r="D11" s="6" t="s">
        <v>21</v>
      </c>
      <c r="E11" s="7">
        <v>2</v>
      </c>
      <c r="F11" s="9">
        <v>11</v>
      </c>
      <c r="G11" s="9">
        <v>4.1</v>
      </c>
      <c r="H11" s="9">
        <v>0</v>
      </c>
      <c r="I11" s="9">
        <v>0</v>
      </c>
      <c r="J11" s="3"/>
      <c r="K11" s="3"/>
    </row>
    <row r="12" spans="1:11" ht="12.75">
      <c r="A12" s="3">
        <v>9</v>
      </c>
      <c r="B12" s="3" t="s">
        <v>66</v>
      </c>
      <c r="C12" s="3">
        <v>699</v>
      </c>
      <c r="D12" s="6" t="s">
        <v>1</v>
      </c>
      <c r="E12" s="7">
        <v>15</v>
      </c>
      <c r="F12" s="9">
        <v>83</v>
      </c>
      <c r="G12" s="9">
        <f>164.2+209.7</f>
        <v>373.9</v>
      </c>
      <c r="H12" s="9">
        <v>0</v>
      </c>
      <c r="I12" s="9">
        <v>1</v>
      </c>
      <c r="J12" s="3" t="s">
        <v>4</v>
      </c>
      <c r="K12" s="3"/>
    </row>
    <row r="13" spans="1:11" ht="12.75">
      <c r="A13" s="3">
        <v>9</v>
      </c>
      <c r="B13" s="3" t="s">
        <v>66</v>
      </c>
      <c r="C13" s="3">
        <v>699</v>
      </c>
      <c r="D13" s="6" t="s">
        <v>2</v>
      </c>
      <c r="E13" s="7">
        <v>13</v>
      </c>
      <c r="F13" s="9">
        <v>96</v>
      </c>
      <c r="G13" s="9">
        <v>301.6</v>
      </c>
      <c r="H13" s="9">
        <v>0</v>
      </c>
      <c r="I13" s="9">
        <v>0</v>
      </c>
      <c r="J13" s="3"/>
      <c r="K13" s="3"/>
    </row>
    <row r="14" spans="1:11" ht="12.75">
      <c r="A14" s="3">
        <v>9</v>
      </c>
      <c r="B14" s="3" t="s">
        <v>66</v>
      </c>
      <c r="C14" s="3">
        <v>699</v>
      </c>
      <c r="D14" s="6" t="s">
        <v>67</v>
      </c>
      <c r="E14" s="7">
        <v>0</v>
      </c>
      <c r="F14" s="9">
        <v>34</v>
      </c>
      <c r="G14" s="9">
        <v>26</v>
      </c>
      <c r="H14" s="9">
        <v>0</v>
      </c>
      <c r="I14" s="9">
        <v>0</v>
      </c>
      <c r="J14" s="3"/>
      <c r="K14" s="3"/>
    </row>
    <row r="15" spans="1:11" ht="12.75">
      <c r="A15" s="3">
        <v>29</v>
      </c>
      <c r="B15" s="3" t="s">
        <v>94</v>
      </c>
      <c r="C15" s="3">
        <v>889</v>
      </c>
      <c r="D15" s="6" t="s">
        <v>9</v>
      </c>
      <c r="E15" s="10">
        <v>0</v>
      </c>
      <c r="F15" s="10">
        <v>0</v>
      </c>
      <c r="G15" s="9">
        <v>0</v>
      </c>
      <c r="H15" s="9">
        <v>0</v>
      </c>
      <c r="I15" s="9">
        <v>0</v>
      </c>
      <c r="J15" s="3"/>
      <c r="K15" s="3" t="s">
        <v>5</v>
      </c>
    </row>
    <row r="16" spans="1:11" ht="12.75">
      <c r="A16" s="3">
        <v>29</v>
      </c>
      <c r="B16" s="3" t="s">
        <v>94</v>
      </c>
      <c r="C16" s="3">
        <v>889</v>
      </c>
      <c r="D16" s="6" t="s">
        <v>25</v>
      </c>
      <c r="E16" s="10">
        <v>117</v>
      </c>
      <c r="F16" s="7">
        <v>92</v>
      </c>
      <c r="G16" s="10">
        <v>416.1</v>
      </c>
      <c r="H16" s="9">
        <v>0</v>
      </c>
      <c r="I16" s="9">
        <v>17</v>
      </c>
      <c r="J16" s="3" t="s">
        <v>4</v>
      </c>
      <c r="K16" s="3" t="s">
        <v>5</v>
      </c>
    </row>
    <row r="17" spans="1:11" ht="12.75">
      <c r="A17" s="3">
        <v>29</v>
      </c>
      <c r="B17" s="3" t="s">
        <v>94</v>
      </c>
      <c r="C17" s="3">
        <v>889</v>
      </c>
      <c r="D17" s="6" t="s">
        <v>33</v>
      </c>
      <c r="E17" s="10">
        <v>5</v>
      </c>
      <c r="F17" s="7">
        <v>43</v>
      </c>
      <c r="G17" s="10">
        <f>11.2+42.8</f>
        <v>54</v>
      </c>
      <c r="H17" s="9">
        <v>0</v>
      </c>
      <c r="I17" s="9" t="s">
        <v>109</v>
      </c>
      <c r="J17" s="3" t="s">
        <v>34</v>
      </c>
      <c r="K17" s="3" t="s">
        <v>5</v>
      </c>
    </row>
    <row r="18" spans="1:11" ht="12.75">
      <c r="A18" s="3">
        <v>29</v>
      </c>
      <c r="B18" s="3" t="s">
        <v>94</v>
      </c>
      <c r="C18" s="3">
        <v>875</v>
      </c>
      <c r="D18" s="6" t="s">
        <v>9</v>
      </c>
      <c r="E18" s="9">
        <v>0</v>
      </c>
      <c r="F18" s="7">
        <v>1</v>
      </c>
      <c r="G18" s="10" t="s">
        <v>102</v>
      </c>
      <c r="H18" s="9">
        <v>0</v>
      </c>
      <c r="I18" s="9">
        <v>0</v>
      </c>
      <c r="J18" s="3" t="s">
        <v>5</v>
      </c>
      <c r="K18" s="3" t="s">
        <v>5</v>
      </c>
    </row>
    <row r="19" spans="1:11" ht="12.75">
      <c r="A19" s="3">
        <v>29</v>
      </c>
      <c r="B19" s="3" t="s">
        <v>94</v>
      </c>
      <c r="C19" s="3">
        <v>875</v>
      </c>
      <c r="D19" s="6" t="s">
        <v>0</v>
      </c>
      <c r="E19" s="9">
        <v>7</v>
      </c>
      <c r="F19" s="7">
        <v>25</v>
      </c>
      <c r="G19" s="10">
        <v>49.2</v>
      </c>
      <c r="H19" s="9">
        <v>0</v>
      </c>
      <c r="I19" s="9">
        <v>0</v>
      </c>
      <c r="J19" s="3"/>
      <c r="K19" s="3"/>
    </row>
    <row r="20" spans="1:11" ht="12.75">
      <c r="A20" s="3">
        <v>29</v>
      </c>
      <c r="B20" s="3" t="s">
        <v>94</v>
      </c>
      <c r="C20" s="3">
        <v>875</v>
      </c>
      <c r="D20" s="6" t="s">
        <v>1</v>
      </c>
      <c r="E20" s="9">
        <v>10</v>
      </c>
      <c r="F20" s="7">
        <v>40</v>
      </c>
      <c r="G20" s="10">
        <f>212.5+204.3</f>
        <v>416.8</v>
      </c>
      <c r="H20" s="9">
        <v>0</v>
      </c>
      <c r="I20" s="9">
        <v>0</v>
      </c>
      <c r="J20" s="3"/>
      <c r="K20" s="3" t="s">
        <v>5</v>
      </c>
    </row>
    <row r="21" spans="1:11" ht="12.75">
      <c r="A21" s="3">
        <v>29</v>
      </c>
      <c r="B21" s="3" t="s">
        <v>94</v>
      </c>
      <c r="C21" s="3">
        <v>875</v>
      </c>
      <c r="D21" s="6" t="s">
        <v>2</v>
      </c>
      <c r="E21" s="9">
        <v>5</v>
      </c>
      <c r="F21" s="7">
        <v>10</v>
      </c>
      <c r="G21" s="9">
        <v>37.1</v>
      </c>
      <c r="H21" s="9">
        <v>0</v>
      </c>
      <c r="I21" s="9">
        <v>0</v>
      </c>
      <c r="J21" s="3" t="s">
        <v>5</v>
      </c>
      <c r="K21" s="3" t="s">
        <v>5</v>
      </c>
    </row>
    <row r="22" spans="1:11" ht="12.75">
      <c r="A22" s="3">
        <v>29</v>
      </c>
      <c r="B22" s="3" t="s">
        <v>94</v>
      </c>
      <c r="C22" s="3">
        <v>875</v>
      </c>
      <c r="D22" s="6" t="s">
        <v>95</v>
      </c>
      <c r="E22" s="9">
        <v>0</v>
      </c>
      <c r="F22" s="7">
        <v>5</v>
      </c>
      <c r="G22" s="10">
        <v>17.3</v>
      </c>
      <c r="H22" s="9">
        <v>0</v>
      </c>
      <c r="I22" s="9">
        <v>0</v>
      </c>
      <c r="J22" s="3"/>
      <c r="K22" s="3" t="s">
        <v>5</v>
      </c>
    </row>
    <row r="23" spans="1:11" ht="12.75">
      <c r="A23" s="3">
        <v>29</v>
      </c>
      <c r="B23" s="3" t="s">
        <v>94</v>
      </c>
      <c r="C23" s="3">
        <v>866</v>
      </c>
      <c r="D23" s="6" t="s">
        <v>30</v>
      </c>
      <c r="E23" s="9">
        <v>5</v>
      </c>
      <c r="F23" s="7">
        <v>2</v>
      </c>
      <c r="G23" s="9">
        <v>1</v>
      </c>
      <c r="H23" s="9">
        <v>0</v>
      </c>
      <c r="I23" s="9">
        <v>0</v>
      </c>
      <c r="J23" s="3"/>
      <c r="K23" s="3" t="s">
        <v>5</v>
      </c>
    </row>
    <row r="24" spans="1:11" ht="12.75">
      <c r="A24" s="3">
        <v>29</v>
      </c>
      <c r="B24" s="3" t="s">
        <v>94</v>
      </c>
      <c r="C24" s="3">
        <v>866</v>
      </c>
      <c r="D24" s="6" t="s">
        <v>29</v>
      </c>
      <c r="E24" s="9">
        <v>2</v>
      </c>
      <c r="F24" s="7">
        <v>11</v>
      </c>
      <c r="G24" s="9">
        <v>10.3</v>
      </c>
      <c r="H24" s="9">
        <v>0</v>
      </c>
      <c r="I24" s="9">
        <v>0</v>
      </c>
      <c r="J24" s="3"/>
      <c r="K24" s="3" t="s">
        <v>5</v>
      </c>
    </row>
    <row r="25" spans="1:11" ht="12.75">
      <c r="A25" s="3">
        <v>29</v>
      </c>
      <c r="B25" s="3" t="s">
        <v>94</v>
      </c>
      <c r="C25" s="3">
        <v>866</v>
      </c>
      <c r="D25" s="6" t="s">
        <v>70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3"/>
      <c r="K25" s="3" t="s">
        <v>5</v>
      </c>
    </row>
    <row r="26" spans="1:11" ht="12.75">
      <c r="A26" s="3">
        <v>3</v>
      </c>
      <c r="B26" s="3" t="s">
        <v>47</v>
      </c>
      <c r="C26" s="3">
        <v>948</v>
      </c>
      <c r="D26" s="6" t="s">
        <v>9</v>
      </c>
      <c r="E26" s="7">
        <v>1</v>
      </c>
      <c r="F26" s="7">
        <v>2</v>
      </c>
      <c r="G26" s="8">
        <v>21.2</v>
      </c>
      <c r="H26" s="9">
        <v>0</v>
      </c>
      <c r="I26" s="9">
        <v>0</v>
      </c>
      <c r="J26" s="3"/>
      <c r="K26" s="3"/>
    </row>
    <row r="27" spans="1:11" ht="12.75">
      <c r="A27" s="3">
        <v>3</v>
      </c>
      <c r="B27" s="3" t="s">
        <v>47</v>
      </c>
      <c r="C27" s="3">
        <v>948</v>
      </c>
      <c r="D27" s="6" t="s">
        <v>7</v>
      </c>
      <c r="E27" s="7">
        <v>20</v>
      </c>
      <c r="F27" s="7">
        <v>177</v>
      </c>
      <c r="G27" s="8">
        <v>208</v>
      </c>
      <c r="H27" s="9">
        <v>4</v>
      </c>
      <c r="I27" s="9" t="s">
        <v>99</v>
      </c>
      <c r="J27" s="3" t="s">
        <v>44</v>
      </c>
      <c r="K27" s="3"/>
    </row>
    <row r="28" spans="1:11" ht="12.75">
      <c r="A28" s="3">
        <v>3</v>
      </c>
      <c r="B28" s="3" t="s">
        <v>47</v>
      </c>
      <c r="C28" s="3">
        <v>948</v>
      </c>
      <c r="D28" s="6" t="s">
        <v>16</v>
      </c>
      <c r="E28" s="7">
        <v>0</v>
      </c>
      <c r="F28" s="7">
        <v>11</v>
      </c>
      <c r="G28" s="8">
        <v>3.9</v>
      </c>
      <c r="H28" s="9">
        <v>1</v>
      </c>
      <c r="I28" s="7">
        <v>72</v>
      </c>
      <c r="J28" s="3" t="s">
        <v>14</v>
      </c>
      <c r="K28" s="3"/>
    </row>
    <row r="29" spans="1:11" ht="12.75">
      <c r="A29" s="3">
        <v>2</v>
      </c>
      <c r="B29" s="3" t="s">
        <v>48</v>
      </c>
      <c r="C29" s="3">
        <v>957</v>
      </c>
      <c r="D29" s="6" t="s">
        <v>8</v>
      </c>
      <c r="E29" s="9">
        <v>4</v>
      </c>
      <c r="F29" s="7">
        <v>20</v>
      </c>
      <c r="G29" s="9">
        <v>27.8</v>
      </c>
      <c r="H29" s="9">
        <v>0</v>
      </c>
      <c r="I29" s="9">
        <v>0</v>
      </c>
      <c r="J29" s="3"/>
      <c r="K29" s="3"/>
    </row>
    <row r="30" spans="1:11" ht="12.75">
      <c r="A30" s="3">
        <v>2</v>
      </c>
      <c r="B30" s="3" t="s">
        <v>48</v>
      </c>
      <c r="C30" s="3">
        <v>957</v>
      </c>
      <c r="D30" s="6" t="s">
        <v>45</v>
      </c>
      <c r="E30" s="9">
        <v>23</v>
      </c>
      <c r="F30" s="7">
        <v>122</v>
      </c>
      <c r="G30" s="9">
        <v>205.7</v>
      </c>
      <c r="H30" s="9">
        <v>2</v>
      </c>
      <c r="I30" s="9" t="s">
        <v>98</v>
      </c>
      <c r="J30" s="3" t="s">
        <v>49</v>
      </c>
      <c r="K30" s="3"/>
    </row>
    <row r="31" spans="1:11" ht="12.75">
      <c r="A31" s="3">
        <v>2</v>
      </c>
      <c r="B31" s="3" t="s">
        <v>48</v>
      </c>
      <c r="C31" s="3">
        <v>957</v>
      </c>
      <c r="D31" s="6" t="s">
        <v>11</v>
      </c>
      <c r="E31" s="9">
        <v>5</v>
      </c>
      <c r="F31" s="7">
        <f>13+33</f>
        <v>46</v>
      </c>
      <c r="G31" s="9">
        <f>28.8+69.7</f>
        <v>98.5</v>
      </c>
      <c r="H31" s="9">
        <v>2</v>
      </c>
      <c r="I31" s="9" t="s">
        <v>46</v>
      </c>
      <c r="J31" s="3" t="s">
        <v>50</v>
      </c>
      <c r="K31" s="3"/>
    </row>
    <row r="32" spans="1:11" ht="12.75">
      <c r="A32" s="3">
        <v>3</v>
      </c>
      <c r="B32" s="3" t="s">
        <v>47</v>
      </c>
      <c r="C32" s="3">
        <v>937</v>
      </c>
      <c r="D32" s="6" t="s">
        <v>21</v>
      </c>
      <c r="E32" s="9">
        <v>20</v>
      </c>
      <c r="F32" s="7">
        <v>28</v>
      </c>
      <c r="G32" s="9">
        <v>25.1</v>
      </c>
      <c r="H32" s="9">
        <v>0</v>
      </c>
      <c r="I32" s="9" t="s">
        <v>32</v>
      </c>
      <c r="J32" s="3" t="s">
        <v>52</v>
      </c>
      <c r="K32" s="3"/>
    </row>
    <row r="33" spans="1:11" ht="12.75">
      <c r="A33" s="3">
        <v>3</v>
      </c>
      <c r="B33" s="3" t="s">
        <v>47</v>
      </c>
      <c r="C33" s="3">
        <v>937</v>
      </c>
      <c r="D33" s="6" t="s">
        <v>42</v>
      </c>
      <c r="E33" s="9">
        <f>63+6</f>
        <v>69</v>
      </c>
      <c r="F33" s="7">
        <v>238</v>
      </c>
      <c r="G33" s="9">
        <f>328+87</f>
        <v>415</v>
      </c>
      <c r="H33" s="9">
        <v>1</v>
      </c>
      <c r="I33" s="9">
        <v>6</v>
      </c>
      <c r="J33" s="3" t="s">
        <v>15</v>
      </c>
      <c r="K33" s="3"/>
    </row>
    <row r="34" spans="1:11" ht="12.75">
      <c r="A34" s="3">
        <v>3</v>
      </c>
      <c r="B34" s="3" t="s">
        <v>47</v>
      </c>
      <c r="C34" s="3">
        <v>937</v>
      </c>
      <c r="D34" s="6" t="s">
        <v>51</v>
      </c>
      <c r="E34" s="9">
        <v>24</v>
      </c>
      <c r="F34" s="7">
        <v>175</v>
      </c>
      <c r="G34" s="9">
        <f>0.7+222.4+115</f>
        <v>338.1</v>
      </c>
      <c r="H34" s="9">
        <v>3</v>
      </c>
      <c r="I34" s="9">
        <v>1</v>
      </c>
      <c r="J34" s="3" t="s">
        <v>53</v>
      </c>
      <c r="K34" s="3"/>
    </row>
    <row r="35" spans="1:11" ht="12.75">
      <c r="A35" s="3">
        <v>3</v>
      </c>
      <c r="B35" s="3" t="s">
        <v>47</v>
      </c>
      <c r="C35" s="3">
        <v>937</v>
      </c>
      <c r="D35" s="10" t="s">
        <v>40</v>
      </c>
      <c r="E35" s="9">
        <v>6</v>
      </c>
      <c r="F35" s="7">
        <v>0</v>
      </c>
      <c r="G35" s="9">
        <v>0</v>
      </c>
      <c r="H35" s="9">
        <v>0</v>
      </c>
      <c r="I35" s="9">
        <v>1</v>
      </c>
      <c r="J35" s="3" t="s">
        <v>107</v>
      </c>
      <c r="K35" s="3"/>
    </row>
    <row r="36" spans="1:11" ht="12.75">
      <c r="A36" s="3">
        <v>3</v>
      </c>
      <c r="B36" s="3" t="s">
        <v>47</v>
      </c>
      <c r="C36" s="3">
        <v>937</v>
      </c>
      <c r="D36" s="6" t="s">
        <v>54</v>
      </c>
      <c r="E36" s="9">
        <v>28</v>
      </c>
      <c r="F36" s="7">
        <v>29</v>
      </c>
      <c r="G36" s="9">
        <f>70.9+25</f>
        <v>95.9</v>
      </c>
      <c r="H36" s="9">
        <v>2</v>
      </c>
      <c r="I36" s="9" t="s">
        <v>105</v>
      </c>
      <c r="J36" s="3" t="s">
        <v>17</v>
      </c>
      <c r="K36" s="3"/>
    </row>
    <row r="37" spans="1:11" ht="12.75">
      <c r="A37" s="3">
        <v>5</v>
      </c>
      <c r="B37" s="3" t="s">
        <v>56</v>
      </c>
      <c r="C37" s="4">
        <v>1011</v>
      </c>
      <c r="D37" s="6" t="s">
        <v>9</v>
      </c>
      <c r="E37" s="10">
        <v>0</v>
      </c>
      <c r="F37" s="7">
        <v>0</v>
      </c>
      <c r="G37" s="9">
        <v>0</v>
      </c>
      <c r="H37" s="10">
        <v>0</v>
      </c>
      <c r="I37" s="10">
        <v>0</v>
      </c>
      <c r="J37" s="4"/>
      <c r="K37" s="3"/>
    </row>
    <row r="38" spans="1:11" ht="12.75">
      <c r="A38" s="3">
        <v>5</v>
      </c>
      <c r="B38" s="3" t="s">
        <v>56</v>
      </c>
      <c r="C38" s="4">
        <v>1011</v>
      </c>
      <c r="D38" s="6" t="s">
        <v>25</v>
      </c>
      <c r="E38" s="10">
        <v>10</v>
      </c>
      <c r="F38" s="7">
        <v>6</v>
      </c>
      <c r="G38" s="10">
        <v>9.7</v>
      </c>
      <c r="H38" s="10">
        <v>0</v>
      </c>
      <c r="I38" s="6" t="s">
        <v>46</v>
      </c>
      <c r="J38" s="4" t="s">
        <v>60</v>
      </c>
      <c r="K38" s="3"/>
    </row>
    <row r="39" spans="1:11" ht="12.75">
      <c r="A39" s="3">
        <v>5</v>
      </c>
      <c r="B39" s="3" t="s">
        <v>56</v>
      </c>
      <c r="C39" s="4">
        <v>1011</v>
      </c>
      <c r="D39" s="6" t="s">
        <v>26</v>
      </c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3"/>
      <c r="K39" s="3"/>
    </row>
    <row r="40" spans="1:11" ht="12.75">
      <c r="A40" s="3">
        <v>6</v>
      </c>
      <c r="B40" s="3" t="s">
        <v>55</v>
      </c>
      <c r="C40" s="5">
        <v>270</v>
      </c>
      <c r="D40" s="6" t="s">
        <v>30</v>
      </c>
      <c r="E40" s="10">
        <v>3</v>
      </c>
      <c r="F40" s="7">
        <v>15</v>
      </c>
      <c r="G40" s="10">
        <v>56</v>
      </c>
      <c r="H40" s="10">
        <v>0</v>
      </c>
      <c r="I40" s="10">
        <v>0</v>
      </c>
      <c r="J40" s="4"/>
      <c r="K40" s="3"/>
    </row>
    <row r="41" spans="1:11" ht="12.75">
      <c r="A41" s="3">
        <v>6</v>
      </c>
      <c r="B41" s="3" t="s">
        <v>55</v>
      </c>
      <c r="C41" s="5">
        <v>270</v>
      </c>
      <c r="D41" s="6" t="s">
        <v>29</v>
      </c>
      <c r="E41" s="10">
        <v>1</v>
      </c>
      <c r="F41" s="7">
        <v>24</v>
      </c>
      <c r="G41" s="10">
        <v>28.7</v>
      </c>
      <c r="H41" s="10">
        <v>1</v>
      </c>
      <c r="I41" s="10">
        <v>0</v>
      </c>
      <c r="J41" s="4"/>
      <c r="K41" s="3"/>
    </row>
    <row r="42" spans="1:11" ht="12.75">
      <c r="A42" s="3">
        <v>6</v>
      </c>
      <c r="B42" s="3" t="s">
        <v>55</v>
      </c>
      <c r="C42" s="5">
        <v>270</v>
      </c>
      <c r="D42" s="6" t="s">
        <v>26</v>
      </c>
      <c r="E42" s="10">
        <v>1</v>
      </c>
      <c r="F42" s="7">
        <v>6</v>
      </c>
      <c r="G42" s="10">
        <v>2.9</v>
      </c>
      <c r="H42" s="10">
        <v>15</v>
      </c>
      <c r="I42" s="10">
        <v>0</v>
      </c>
      <c r="J42" s="4"/>
      <c r="K42" s="3"/>
    </row>
    <row r="43" spans="1:11" ht="12.75">
      <c r="A43" s="3">
        <v>6</v>
      </c>
      <c r="B43" s="3" t="s">
        <v>55</v>
      </c>
      <c r="C43" s="5">
        <v>270</v>
      </c>
      <c r="D43" s="6" t="s">
        <v>57</v>
      </c>
      <c r="E43" s="10">
        <v>1</v>
      </c>
      <c r="F43" s="7">
        <v>6</v>
      </c>
      <c r="G43" s="10">
        <v>1.9</v>
      </c>
      <c r="H43" s="10">
        <v>1</v>
      </c>
      <c r="I43" s="10">
        <v>0</v>
      </c>
      <c r="J43" s="4"/>
      <c r="K43" s="3"/>
    </row>
    <row r="44" spans="1:11" ht="12.75">
      <c r="A44" s="3">
        <v>5</v>
      </c>
      <c r="B44" s="3" t="s">
        <v>56</v>
      </c>
      <c r="C44" s="5">
        <v>655</v>
      </c>
      <c r="D44" s="11" t="s">
        <v>10</v>
      </c>
      <c r="E44" s="7">
        <v>10</v>
      </c>
      <c r="F44" s="7">
        <v>35</v>
      </c>
      <c r="G44" s="8">
        <v>31.6</v>
      </c>
      <c r="H44" s="7">
        <v>0</v>
      </c>
      <c r="I44" s="10">
        <v>1</v>
      </c>
      <c r="J44" s="4" t="s">
        <v>14</v>
      </c>
      <c r="K44" s="3"/>
    </row>
    <row r="45" spans="1:11" ht="12.75">
      <c r="A45" s="3">
        <v>5</v>
      </c>
      <c r="B45" s="3" t="s">
        <v>56</v>
      </c>
      <c r="C45" s="5">
        <v>655</v>
      </c>
      <c r="D45" s="11" t="s">
        <v>13</v>
      </c>
      <c r="E45" s="7">
        <v>18</v>
      </c>
      <c r="F45" s="7">
        <v>73</v>
      </c>
      <c r="G45" s="8">
        <v>200.4</v>
      </c>
      <c r="H45" s="7">
        <v>0</v>
      </c>
      <c r="I45" s="7">
        <v>0</v>
      </c>
      <c r="J45" s="3"/>
      <c r="K45" s="3"/>
    </row>
    <row r="46" spans="1:11" ht="12.75">
      <c r="A46" s="3">
        <v>5</v>
      </c>
      <c r="B46" s="3" t="s">
        <v>56</v>
      </c>
      <c r="C46" s="5">
        <v>655</v>
      </c>
      <c r="D46" s="11" t="s">
        <v>12</v>
      </c>
      <c r="E46" s="7">
        <v>15</v>
      </c>
      <c r="F46" s="7">
        <v>89</v>
      </c>
      <c r="G46" s="8">
        <v>148.4</v>
      </c>
      <c r="H46" s="7">
        <v>0</v>
      </c>
      <c r="I46" s="7">
        <v>0</v>
      </c>
      <c r="J46" s="4"/>
      <c r="K46" s="3"/>
    </row>
    <row r="47" spans="1:11" ht="12.75">
      <c r="A47" s="3">
        <v>5</v>
      </c>
      <c r="B47" s="3" t="s">
        <v>56</v>
      </c>
      <c r="C47" s="5">
        <v>655</v>
      </c>
      <c r="D47" s="9" t="s">
        <v>96</v>
      </c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3"/>
      <c r="K47" s="3"/>
    </row>
    <row r="48" spans="1:11" ht="12.75">
      <c r="A48" s="3">
        <v>5</v>
      </c>
      <c r="B48" s="3" t="s">
        <v>56</v>
      </c>
      <c r="C48" s="5">
        <v>268</v>
      </c>
      <c r="D48" s="6" t="s">
        <v>9</v>
      </c>
      <c r="E48" s="10">
        <v>13</v>
      </c>
      <c r="F48" s="7">
        <v>16</v>
      </c>
      <c r="G48" s="10">
        <v>11.5</v>
      </c>
      <c r="H48" s="10">
        <v>1</v>
      </c>
      <c r="I48" s="10">
        <v>0</v>
      </c>
      <c r="J48" s="4"/>
      <c r="K48" s="3"/>
    </row>
    <row r="49" spans="1:11" ht="12.75">
      <c r="A49" s="3">
        <v>5</v>
      </c>
      <c r="B49" s="3" t="s">
        <v>56</v>
      </c>
      <c r="C49" s="5">
        <v>268</v>
      </c>
      <c r="D49" s="6" t="s">
        <v>0</v>
      </c>
      <c r="E49" s="10">
        <v>1</v>
      </c>
      <c r="F49" s="7">
        <v>2</v>
      </c>
      <c r="G49" s="10">
        <v>2.4</v>
      </c>
      <c r="H49" s="10">
        <v>0</v>
      </c>
      <c r="I49" s="10">
        <v>0</v>
      </c>
      <c r="J49" s="4"/>
      <c r="K49" s="3"/>
    </row>
    <row r="50" spans="1:11" ht="12.75">
      <c r="A50" s="3">
        <v>5</v>
      </c>
      <c r="B50" s="3" t="s">
        <v>56</v>
      </c>
      <c r="C50" s="5">
        <v>268</v>
      </c>
      <c r="D50" s="6" t="s">
        <v>1</v>
      </c>
      <c r="E50" s="10">
        <v>1</v>
      </c>
      <c r="F50" s="7">
        <v>0</v>
      </c>
      <c r="G50" s="9">
        <v>0</v>
      </c>
      <c r="H50" s="10">
        <v>0</v>
      </c>
      <c r="I50" s="10">
        <v>1</v>
      </c>
      <c r="J50" s="4" t="s">
        <v>4</v>
      </c>
      <c r="K50" s="3"/>
    </row>
    <row r="51" spans="1:11" ht="12.75">
      <c r="A51" s="3">
        <v>5</v>
      </c>
      <c r="B51" s="3" t="s">
        <v>56</v>
      </c>
      <c r="C51" s="5">
        <v>268</v>
      </c>
      <c r="D51" s="6" t="s">
        <v>58</v>
      </c>
      <c r="E51" s="10">
        <v>0</v>
      </c>
      <c r="F51" s="7">
        <v>0</v>
      </c>
      <c r="G51" s="9">
        <v>0</v>
      </c>
      <c r="H51" s="10">
        <v>0</v>
      </c>
      <c r="I51" s="10">
        <v>0</v>
      </c>
      <c r="J51" s="4"/>
      <c r="K51" s="3"/>
    </row>
    <row r="52" spans="1:11" ht="12.75">
      <c r="A52" s="3">
        <v>5</v>
      </c>
      <c r="B52" s="3" t="s">
        <v>56</v>
      </c>
      <c r="C52" s="5">
        <v>656</v>
      </c>
      <c r="D52" s="6" t="s">
        <v>9</v>
      </c>
      <c r="E52" s="10">
        <v>0</v>
      </c>
      <c r="F52" s="7">
        <v>0</v>
      </c>
      <c r="G52" s="9">
        <v>0</v>
      </c>
      <c r="H52" s="10">
        <v>0</v>
      </c>
      <c r="I52" s="10">
        <v>0</v>
      </c>
      <c r="J52" s="4"/>
      <c r="K52" s="3"/>
    </row>
    <row r="53" spans="1:11" ht="12.75">
      <c r="A53" s="3">
        <v>5</v>
      </c>
      <c r="B53" s="3" t="s">
        <v>56</v>
      </c>
      <c r="C53" s="5">
        <v>656</v>
      </c>
      <c r="D53" s="6" t="s">
        <v>0</v>
      </c>
      <c r="E53" s="10">
        <v>1</v>
      </c>
      <c r="F53" s="7">
        <v>4</v>
      </c>
      <c r="G53" s="10">
        <v>0.8</v>
      </c>
      <c r="H53" s="10">
        <v>0</v>
      </c>
      <c r="I53" s="10">
        <v>0</v>
      </c>
      <c r="J53" s="4"/>
      <c r="K53" s="3"/>
    </row>
    <row r="54" spans="1:11" ht="12.75">
      <c r="A54" s="3">
        <v>5</v>
      </c>
      <c r="B54" s="3" t="s">
        <v>56</v>
      </c>
      <c r="C54" s="5">
        <v>656</v>
      </c>
      <c r="D54" s="6" t="s">
        <v>42</v>
      </c>
      <c r="E54" s="10">
        <v>0</v>
      </c>
      <c r="F54" s="7">
        <v>1</v>
      </c>
      <c r="G54" s="10">
        <v>2.2</v>
      </c>
      <c r="H54" s="10">
        <v>0</v>
      </c>
      <c r="I54" s="10">
        <v>0</v>
      </c>
      <c r="J54" s="4"/>
      <c r="K54" s="3"/>
    </row>
    <row r="55" spans="1:11" ht="12.75">
      <c r="A55" s="3">
        <v>5</v>
      </c>
      <c r="B55" s="3" t="s">
        <v>56</v>
      </c>
      <c r="C55" s="5">
        <v>656</v>
      </c>
      <c r="D55" s="6" t="s">
        <v>59</v>
      </c>
      <c r="E55" s="10">
        <v>0</v>
      </c>
      <c r="F55" s="7">
        <v>0</v>
      </c>
      <c r="G55" s="9">
        <v>0</v>
      </c>
      <c r="H55" s="10">
        <v>0</v>
      </c>
      <c r="I55" s="10">
        <v>0</v>
      </c>
      <c r="J55" s="4"/>
      <c r="K55" s="3"/>
    </row>
    <row r="56" spans="1:11" ht="12.75">
      <c r="A56" s="3">
        <v>15</v>
      </c>
      <c r="B56" s="3" t="s">
        <v>81</v>
      </c>
      <c r="C56" s="3">
        <v>712</v>
      </c>
      <c r="D56" s="6" t="s">
        <v>21</v>
      </c>
      <c r="E56" s="9">
        <v>8</v>
      </c>
      <c r="F56" s="7">
        <v>2</v>
      </c>
      <c r="G56" s="9">
        <v>3.2</v>
      </c>
      <c r="H56" s="9">
        <v>0</v>
      </c>
      <c r="I56" s="9">
        <v>6</v>
      </c>
      <c r="J56" s="3" t="s">
        <v>4</v>
      </c>
      <c r="K56" s="3"/>
    </row>
    <row r="57" spans="1:11" ht="12.75">
      <c r="A57" s="3">
        <v>15</v>
      </c>
      <c r="B57" s="3" t="s">
        <v>81</v>
      </c>
      <c r="C57" s="3">
        <v>712</v>
      </c>
      <c r="D57" s="6" t="s">
        <v>42</v>
      </c>
      <c r="E57" s="9">
        <v>175</v>
      </c>
      <c r="F57" s="7">
        <f>18+14</f>
        <v>32</v>
      </c>
      <c r="G57" s="9">
        <f>11.6+14.1</f>
        <v>25.7</v>
      </c>
      <c r="H57" s="9">
        <v>0</v>
      </c>
      <c r="I57" s="9" t="s">
        <v>110</v>
      </c>
      <c r="J57" s="3" t="s">
        <v>108</v>
      </c>
      <c r="K57" s="3"/>
    </row>
    <row r="58" spans="1:11" ht="12.75">
      <c r="A58" s="3">
        <v>15</v>
      </c>
      <c r="B58" s="3" t="s">
        <v>81</v>
      </c>
      <c r="C58" s="3">
        <v>712</v>
      </c>
      <c r="D58" s="6" t="s">
        <v>67</v>
      </c>
      <c r="E58" s="9">
        <v>6</v>
      </c>
      <c r="F58" s="7">
        <v>16</v>
      </c>
      <c r="G58" s="9">
        <v>5.8</v>
      </c>
      <c r="H58" s="9">
        <v>0</v>
      </c>
      <c r="I58" s="9" t="s">
        <v>111</v>
      </c>
      <c r="J58" s="3" t="s">
        <v>80</v>
      </c>
      <c r="K58" s="3"/>
    </row>
    <row r="59" spans="1:11" ht="12.75">
      <c r="A59" s="3">
        <v>13</v>
      </c>
      <c r="B59" s="3" t="s">
        <v>74</v>
      </c>
      <c r="C59" s="3">
        <v>248</v>
      </c>
      <c r="D59" s="6" t="s">
        <v>9</v>
      </c>
      <c r="E59" s="9">
        <v>0</v>
      </c>
      <c r="F59" s="7">
        <v>0</v>
      </c>
      <c r="G59" s="9">
        <v>0</v>
      </c>
      <c r="H59" s="9">
        <v>0</v>
      </c>
      <c r="I59" s="9">
        <v>0</v>
      </c>
      <c r="J59" s="3"/>
      <c r="K59" s="3"/>
    </row>
    <row r="60" spans="1:11" ht="12.75">
      <c r="A60" s="3">
        <v>13</v>
      </c>
      <c r="B60" s="3" t="s">
        <v>74</v>
      </c>
      <c r="C60" s="3">
        <v>248</v>
      </c>
      <c r="D60" s="6" t="s">
        <v>41</v>
      </c>
      <c r="E60" s="9">
        <v>3</v>
      </c>
      <c r="F60" s="7">
        <v>2</v>
      </c>
      <c r="G60" s="9">
        <v>3</v>
      </c>
      <c r="H60" s="9">
        <v>0</v>
      </c>
      <c r="I60" s="9">
        <v>2</v>
      </c>
      <c r="J60" s="3" t="s">
        <v>4</v>
      </c>
      <c r="K60" s="3"/>
    </row>
    <row r="61" spans="1:11" ht="12.75">
      <c r="A61" s="3">
        <v>13</v>
      </c>
      <c r="B61" s="3" t="s">
        <v>74</v>
      </c>
      <c r="C61" s="3">
        <v>248</v>
      </c>
      <c r="D61" s="6" t="s">
        <v>75</v>
      </c>
      <c r="E61" s="9">
        <v>0</v>
      </c>
      <c r="F61" s="7">
        <v>0</v>
      </c>
      <c r="G61" s="9">
        <v>0</v>
      </c>
      <c r="H61" s="9">
        <v>0</v>
      </c>
      <c r="I61" s="9">
        <v>0</v>
      </c>
      <c r="J61" s="3"/>
      <c r="K61" s="3"/>
    </row>
    <row r="62" spans="1:11" ht="12.75">
      <c r="A62" s="3">
        <v>14</v>
      </c>
      <c r="B62" s="3" t="s">
        <v>76</v>
      </c>
      <c r="C62" s="3">
        <v>247</v>
      </c>
      <c r="D62" s="6" t="s">
        <v>9</v>
      </c>
      <c r="E62" s="9">
        <v>2</v>
      </c>
      <c r="F62" s="7">
        <v>7</v>
      </c>
      <c r="G62" s="9">
        <v>0.6</v>
      </c>
      <c r="H62" s="9">
        <v>0</v>
      </c>
      <c r="I62" s="9">
        <v>0</v>
      </c>
      <c r="J62" s="3"/>
      <c r="K62" s="3"/>
    </row>
    <row r="63" spans="1:11" ht="12.75">
      <c r="A63" s="3">
        <v>14</v>
      </c>
      <c r="B63" s="3" t="s">
        <v>76</v>
      </c>
      <c r="C63" s="3">
        <v>247</v>
      </c>
      <c r="D63" s="6" t="s">
        <v>41</v>
      </c>
      <c r="E63" s="9">
        <v>8</v>
      </c>
      <c r="F63" s="7">
        <v>25</v>
      </c>
      <c r="G63" s="9">
        <v>3.3</v>
      </c>
      <c r="H63" s="9">
        <v>1</v>
      </c>
      <c r="I63" s="9" t="s">
        <v>112</v>
      </c>
      <c r="J63" s="3" t="s">
        <v>77</v>
      </c>
      <c r="K63" s="3"/>
    </row>
    <row r="64" spans="1:11" ht="12.75">
      <c r="A64" s="3">
        <v>14</v>
      </c>
      <c r="B64" s="3" t="s">
        <v>76</v>
      </c>
      <c r="C64" s="3">
        <v>247</v>
      </c>
      <c r="D64" s="6" t="s">
        <v>82</v>
      </c>
      <c r="E64" s="9">
        <v>29</v>
      </c>
      <c r="F64" s="7">
        <v>43</v>
      </c>
      <c r="G64" s="9">
        <v>120.8</v>
      </c>
      <c r="H64" s="9">
        <v>1</v>
      </c>
      <c r="I64" s="9" t="s">
        <v>113</v>
      </c>
      <c r="J64" s="3" t="s">
        <v>79</v>
      </c>
      <c r="K64" s="3"/>
    </row>
    <row r="65" spans="1:11" ht="12.75">
      <c r="A65" s="3">
        <v>14</v>
      </c>
      <c r="B65" s="3" t="s">
        <v>76</v>
      </c>
      <c r="C65" s="3">
        <v>247</v>
      </c>
      <c r="D65" s="6" t="s">
        <v>63</v>
      </c>
      <c r="E65" s="9">
        <v>11</v>
      </c>
      <c r="F65" s="7">
        <v>45</v>
      </c>
      <c r="G65" s="9">
        <v>21</v>
      </c>
      <c r="H65" s="9">
        <v>8</v>
      </c>
      <c r="I65" s="9" t="s">
        <v>114</v>
      </c>
      <c r="J65" s="3" t="s">
        <v>78</v>
      </c>
      <c r="K65" s="3"/>
    </row>
    <row r="66" spans="1:11" ht="12.75">
      <c r="A66" s="3">
        <v>14</v>
      </c>
      <c r="B66" s="3" t="s">
        <v>76</v>
      </c>
      <c r="C66" s="3">
        <v>247</v>
      </c>
      <c r="D66" s="6" t="s">
        <v>69</v>
      </c>
      <c r="E66" s="9">
        <v>4</v>
      </c>
      <c r="F66" s="7">
        <v>5</v>
      </c>
      <c r="G66" s="9">
        <v>1.3</v>
      </c>
      <c r="H66" s="9">
        <v>48</v>
      </c>
      <c r="I66" s="9">
        <v>1</v>
      </c>
      <c r="J66" s="3" t="s">
        <v>6</v>
      </c>
      <c r="K66" s="3"/>
    </row>
    <row r="67" spans="1:11" ht="12.75">
      <c r="A67" s="3">
        <v>14</v>
      </c>
      <c r="B67" s="3" t="s">
        <v>76</v>
      </c>
      <c r="C67" s="3">
        <v>247</v>
      </c>
      <c r="D67" s="6" t="s">
        <v>36</v>
      </c>
      <c r="E67" s="9">
        <v>0</v>
      </c>
      <c r="F67" s="7">
        <v>3</v>
      </c>
      <c r="G67" s="9">
        <v>1.2</v>
      </c>
      <c r="H67" s="9">
        <v>9</v>
      </c>
      <c r="I67" s="9">
        <v>0</v>
      </c>
      <c r="J67" s="3"/>
      <c r="K67" s="3"/>
    </row>
    <row r="68" spans="1:11" ht="12.75">
      <c r="A68" s="3">
        <v>14</v>
      </c>
      <c r="B68" s="3" t="s">
        <v>76</v>
      </c>
      <c r="C68" s="3">
        <v>247</v>
      </c>
      <c r="D68" s="6" t="s">
        <v>40</v>
      </c>
      <c r="E68" s="9">
        <v>0</v>
      </c>
      <c r="F68" s="7">
        <v>1</v>
      </c>
      <c r="G68" s="9">
        <v>0.3</v>
      </c>
      <c r="H68" s="9">
        <v>0</v>
      </c>
      <c r="I68" s="9">
        <v>0</v>
      </c>
      <c r="J68" s="3"/>
      <c r="K68" s="3"/>
    </row>
    <row r="69" spans="1:11" ht="12.75">
      <c r="A69" s="3">
        <v>17</v>
      </c>
      <c r="B69" s="3" t="s">
        <v>85</v>
      </c>
      <c r="C69" s="3" t="s">
        <v>18</v>
      </c>
      <c r="D69" s="6" t="s">
        <v>9</v>
      </c>
      <c r="E69" s="9">
        <v>3</v>
      </c>
      <c r="F69" s="9">
        <v>0</v>
      </c>
      <c r="G69" s="9">
        <v>0</v>
      </c>
      <c r="H69" s="9">
        <v>3</v>
      </c>
      <c r="I69" s="9">
        <v>1</v>
      </c>
      <c r="J69" s="3" t="s">
        <v>4</v>
      </c>
      <c r="K69" s="3"/>
    </row>
    <row r="70" spans="1:11" ht="12.75">
      <c r="A70" s="3">
        <v>17</v>
      </c>
      <c r="B70" s="3" t="s">
        <v>85</v>
      </c>
      <c r="C70" s="3" t="s">
        <v>18</v>
      </c>
      <c r="D70" s="6" t="s">
        <v>86</v>
      </c>
      <c r="E70" s="9">
        <v>4</v>
      </c>
      <c r="F70" s="9">
        <v>12</v>
      </c>
      <c r="G70" s="9">
        <v>1.7</v>
      </c>
      <c r="H70" s="9">
        <v>1</v>
      </c>
      <c r="I70" s="9">
        <v>0</v>
      </c>
      <c r="J70" s="3"/>
      <c r="K70" s="3"/>
    </row>
    <row r="71" spans="1:11" ht="12.75">
      <c r="A71" s="3">
        <v>17</v>
      </c>
      <c r="B71" s="3" t="s">
        <v>85</v>
      </c>
      <c r="C71" s="3" t="s">
        <v>18</v>
      </c>
      <c r="D71" s="6" t="s">
        <v>87</v>
      </c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3"/>
      <c r="K71" s="3"/>
    </row>
    <row r="72" spans="1:11" ht="12.75">
      <c r="A72" s="3">
        <v>16</v>
      </c>
      <c r="B72" s="3" t="s">
        <v>84</v>
      </c>
      <c r="C72" s="3" t="s">
        <v>19</v>
      </c>
      <c r="D72" s="6" t="s">
        <v>9</v>
      </c>
      <c r="E72" s="9">
        <v>1</v>
      </c>
      <c r="F72" s="9">
        <v>0</v>
      </c>
      <c r="G72" s="9">
        <v>0</v>
      </c>
      <c r="H72" s="9">
        <v>0</v>
      </c>
      <c r="I72" s="9">
        <v>1</v>
      </c>
      <c r="J72" s="3" t="s">
        <v>4</v>
      </c>
      <c r="K72" s="3"/>
    </row>
    <row r="73" spans="1:11" ht="12.75">
      <c r="A73" s="3">
        <v>16</v>
      </c>
      <c r="B73" s="3" t="s">
        <v>84</v>
      </c>
      <c r="C73" s="3" t="s">
        <v>19</v>
      </c>
      <c r="D73" s="6" t="s">
        <v>7</v>
      </c>
      <c r="E73" s="9">
        <v>3</v>
      </c>
      <c r="F73" s="9">
        <v>4</v>
      </c>
      <c r="G73" s="9">
        <v>1.1</v>
      </c>
      <c r="H73" s="9">
        <v>3</v>
      </c>
      <c r="I73" s="9">
        <v>1</v>
      </c>
      <c r="J73" s="3" t="s">
        <v>4</v>
      </c>
      <c r="K73" s="3"/>
    </row>
    <row r="74" spans="1:11" ht="12.75">
      <c r="A74" s="3">
        <v>16</v>
      </c>
      <c r="B74" s="3" t="s">
        <v>84</v>
      </c>
      <c r="C74" s="3" t="s">
        <v>19</v>
      </c>
      <c r="D74" s="6" t="s">
        <v>83</v>
      </c>
      <c r="E74" s="9">
        <v>0</v>
      </c>
      <c r="F74" s="9">
        <v>0</v>
      </c>
      <c r="G74" s="9">
        <v>0</v>
      </c>
      <c r="H74" s="9">
        <v>3</v>
      </c>
      <c r="I74" s="9">
        <v>0</v>
      </c>
      <c r="J74" s="3"/>
      <c r="K74" s="3"/>
    </row>
    <row r="75" spans="1:11" ht="12.75">
      <c r="A75" s="3">
        <v>18</v>
      </c>
      <c r="B75" s="3" t="s">
        <v>88</v>
      </c>
      <c r="C75" s="3" t="s">
        <v>20</v>
      </c>
      <c r="D75" s="6" t="s">
        <v>21</v>
      </c>
      <c r="E75" s="9">
        <v>4</v>
      </c>
      <c r="F75" s="9">
        <v>0</v>
      </c>
      <c r="G75" s="9">
        <v>0</v>
      </c>
      <c r="H75" s="9">
        <v>0</v>
      </c>
      <c r="I75" s="9">
        <v>1</v>
      </c>
      <c r="J75" s="3" t="s">
        <v>4</v>
      </c>
      <c r="K75" s="3"/>
    </row>
    <row r="76" spans="1:11" ht="12.75">
      <c r="A76" s="3">
        <v>18</v>
      </c>
      <c r="B76" s="3" t="s">
        <v>88</v>
      </c>
      <c r="C76" s="3" t="s">
        <v>20</v>
      </c>
      <c r="D76" s="6" t="s">
        <v>75</v>
      </c>
      <c r="E76" s="9">
        <v>0</v>
      </c>
      <c r="F76" s="9">
        <v>2</v>
      </c>
      <c r="G76" s="9">
        <v>0.9</v>
      </c>
      <c r="H76" s="9">
        <v>0</v>
      </c>
      <c r="I76" s="9">
        <v>0</v>
      </c>
      <c r="J76" s="3"/>
      <c r="K76" s="3"/>
    </row>
    <row r="77" spans="1:11" ht="12.75">
      <c r="A77" s="3">
        <v>24</v>
      </c>
      <c r="B77" s="3" t="s">
        <v>91</v>
      </c>
      <c r="C77" s="3">
        <v>1125</v>
      </c>
      <c r="D77" s="6" t="s">
        <v>9</v>
      </c>
      <c r="E77" s="9">
        <v>0</v>
      </c>
      <c r="F77" s="7">
        <v>11</v>
      </c>
      <c r="G77" s="9">
        <v>6.9</v>
      </c>
      <c r="H77" s="9">
        <v>0</v>
      </c>
      <c r="I77" s="9">
        <v>0</v>
      </c>
      <c r="J77" s="3"/>
      <c r="K77" s="3"/>
    </row>
    <row r="78" spans="1:11" ht="12.75">
      <c r="A78" s="3">
        <v>24</v>
      </c>
      <c r="B78" s="3" t="s">
        <v>91</v>
      </c>
      <c r="C78" s="3">
        <v>1125</v>
      </c>
      <c r="D78" s="6" t="s">
        <v>22</v>
      </c>
      <c r="E78" s="9">
        <v>13</v>
      </c>
      <c r="F78" s="7">
        <f>114+7</f>
        <v>121</v>
      </c>
      <c r="G78" s="9">
        <f>124+21.1</f>
        <v>145.1</v>
      </c>
      <c r="H78" s="9">
        <v>0</v>
      </c>
      <c r="I78" s="9">
        <v>1</v>
      </c>
      <c r="J78" s="3" t="s">
        <v>106</v>
      </c>
      <c r="K78" s="3"/>
    </row>
    <row r="79" spans="1:11" ht="12.75">
      <c r="A79" s="3">
        <v>24</v>
      </c>
      <c r="B79" s="3" t="s">
        <v>91</v>
      </c>
      <c r="C79" s="3">
        <v>1125</v>
      </c>
      <c r="D79" s="6" t="s">
        <v>31</v>
      </c>
      <c r="E79" s="9">
        <v>2</v>
      </c>
      <c r="F79" s="7">
        <v>32</v>
      </c>
      <c r="G79" s="9">
        <v>32.4</v>
      </c>
      <c r="H79" s="9">
        <v>0</v>
      </c>
      <c r="I79" s="9">
        <v>1</v>
      </c>
      <c r="J79" s="3" t="s">
        <v>14</v>
      </c>
      <c r="K79" s="3"/>
    </row>
    <row r="80" spans="1:11" ht="12.75">
      <c r="A80" s="3">
        <v>24</v>
      </c>
      <c r="B80" s="3" t="s">
        <v>91</v>
      </c>
      <c r="C80" s="3">
        <v>1125</v>
      </c>
      <c r="D80" s="9" t="s">
        <v>97</v>
      </c>
      <c r="E80" s="9">
        <v>0</v>
      </c>
      <c r="F80" s="9">
        <v>0</v>
      </c>
      <c r="G80" s="9">
        <v>0</v>
      </c>
      <c r="H80" s="9">
        <v>0</v>
      </c>
      <c r="I80" s="9">
        <v>0</v>
      </c>
      <c r="J80" s="3"/>
      <c r="K80" s="3"/>
    </row>
    <row r="81" spans="1:11" ht="12.75">
      <c r="A81" s="3">
        <v>28</v>
      </c>
      <c r="B81" s="3" t="s">
        <v>92</v>
      </c>
      <c r="C81" s="3" t="s">
        <v>23</v>
      </c>
      <c r="D81" s="6" t="s">
        <v>21</v>
      </c>
      <c r="E81" s="9">
        <v>0</v>
      </c>
      <c r="F81" s="7">
        <v>3</v>
      </c>
      <c r="G81" s="9">
        <v>2.2</v>
      </c>
      <c r="H81" s="9">
        <v>2</v>
      </c>
      <c r="I81" s="9">
        <v>0</v>
      </c>
      <c r="J81" s="3"/>
      <c r="K81" s="3"/>
    </row>
    <row r="82" spans="1:11" ht="12.75">
      <c r="A82" s="3">
        <v>28</v>
      </c>
      <c r="B82" s="3" t="s">
        <v>92</v>
      </c>
      <c r="C82" s="3" t="s">
        <v>23</v>
      </c>
      <c r="D82" s="6" t="s">
        <v>82</v>
      </c>
      <c r="E82" s="9">
        <v>1</v>
      </c>
      <c r="F82" s="7">
        <v>1</v>
      </c>
      <c r="G82" s="9">
        <v>1.6</v>
      </c>
      <c r="H82" s="9">
        <v>2</v>
      </c>
      <c r="I82" s="9">
        <v>1</v>
      </c>
      <c r="J82" s="3" t="s">
        <v>14</v>
      </c>
      <c r="K82" s="3"/>
    </row>
    <row r="83" spans="1:11" ht="12.75">
      <c r="A83" s="3">
        <v>28</v>
      </c>
      <c r="B83" s="3" t="s">
        <v>92</v>
      </c>
      <c r="C83" s="3" t="s">
        <v>23</v>
      </c>
      <c r="D83" s="6" t="s">
        <v>35</v>
      </c>
      <c r="E83" s="9">
        <v>0</v>
      </c>
      <c r="F83" s="7">
        <v>0</v>
      </c>
      <c r="G83" s="9">
        <v>0</v>
      </c>
      <c r="H83" s="9">
        <v>0</v>
      </c>
      <c r="I83" s="9">
        <v>0</v>
      </c>
      <c r="J83" s="3"/>
      <c r="K83" s="3"/>
    </row>
    <row r="84" spans="1:11" ht="12.75">
      <c r="A84" s="3">
        <v>26</v>
      </c>
      <c r="B84" s="3" t="s">
        <v>93</v>
      </c>
      <c r="C84" s="3" t="s">
        <v>24</v>
      </c>
      <c r="D84" s="6" t="s">
        <v>9</v>
      </c>
      <c r="E84" s="9">
        <v>9</v>
      </c>
      <c r="F84" s="7">
        <f>35+12</f>
        <v>47</v>
      </c>
      <c r="G84" s="9">
        <f>30.4+10.9</f>
        <v>41.3</v>
      </c>
      <c r="H84" s="9">
        <v>1</v>
      </c>
      <c r="I84" s="9">
        <v>0</v>
      </c>
      <c r="J84" s="3"/>
      <c r="K84" s="3"/>
    </row>
    <row r="85" spans="1:11" ht="12.75">
      <c r="A85" s="3">
        <v>26</v>
      </c>
      <c r="B85" s="3" t="s">
        <v>93</v>
      </c>
      <c r="C85" s="3" t="s">
        <v>24</v>
      </c>
      <c r="D85" s="6" t="s">
        <v>25</v>
      </c>
      <c r="E85" s="9">
        <v>15</v>
      </c>
      <c r="F85" s="7">
        <v>19</v>
      </c>
      <c r="G85" s="9">
        <v>24.2</v>
      </c>
      <c r="H85" s="9">
        <v>0</v>
      </c>
      <c r="I85" s="9">
        <v>0</v>
      </c>
      <c r="J85" s="3"/>
      <c r="K85" s="3"/>
    </row>
    <row r="86" spans="1:11" ht="12.75">
      <c r="A86" s="3">
        <v>26</v>
      </c>
      <c r="B86" s="3" t="s">
        <v>93</v>
      </c>
      <c r="C86" s="3" t="s">
        <v>24</v>
      </c>
      <c r="D86" s="6" t="s">
        <v>26</v>
      </c>
      <c r="E86" s="9">
        <v>0</v>
      </c>
      <c r="F86" s="7">
        <v>1</v>
      </c>
      <c r="G86" s="9">
        <v>3.8</v>
      </c>
      <c r="H86" s="9">
        <v>0</v>
      </c>
      <c r="I86" s="9">
        <v>0</v>
      </c>
      <c r="J86" s="3"/>
      <c r="K86" s="3"/>
    </row>
    <row r="87" spans="1:11" ht="12.75">
      <c r="A87" s="3">
        <v>26</v>
      </c>
      <c r="B87" s="3" t="s">
        <v>93</v>
      </c>
      <c r="C87" s="3" t="s">
        <v>24</v>
      </c>
      <c r="D87" s="6" t="s">
        <v>57</v>
      </c>
      <c r="E87" s="9">
        <v>0</v>
      </c>
      <c r="F87" s="7">
        <v>0</v>
      </c>
      <c r="G87" s="9">
        <v>0</v>
      </c>
      <c r="H87" s="9">
        <v>0</v>
      </c>
      <c r="I87" s="9">
        <v>0</v>
      </c>
      <c r="J87" s="3"/>
      <c r="K87" s="3"/>
    </row>
    <row r="88" spans="1:11" ht="12.75">
      <c r="A88" s="3">
        <v>11</v>
      </c>
      <c r="B88" s="3" t="s">
        <v>68</v>
      </c>
      <c r="C88" s="3">
        <v>1012</v>
      </c>
      <c r="D88" s="6" t="s">
        <v>9</v>
      </c>
      <c r="E88" s="9">
        <v>10</v>
      </c>
      <c r="F88" s="7">
        <v>47</v>
      </c>
      <c r="G88" s="9">
        <f>26+1.2</f>
        <v>27.2</v>
      </c>
      <c r="H88" s="9">
        <v>0</v>
      </c>
      <c r="I88" s="9">
        <v>0</v>
      </c>
      <c r="J88" s="3"/>
      <c r="K88" s="3"/>
    </row>
    <row r="89" spans="1:11" ht="12.75">
      <c r="A89" s="3">
        <v>11</v>
      </c>
      <c r="B89" s="3" t="s">
        <v>68</v>
      </c>
      <c r="C89" s="3">
        <v>1012</v>
      </c>
      <c r="D89" s="6" t="s">
        <v>25</v>
      </c>
      <c r="E89" s="9">
        <v>4</v>
      </c>
      <c r="F89" s="7">
        <v>34</v>
      </c>
      <c r="G89" s="9">
        <v>41.8</v>
      </c>
      <c r="H89" s="9">
        <v>0</v>
      </c>
      <c r="I89" s="9">
        <v>1</v>
      </c>
      <c r="J89" s="3" t="s">
        <v>15</v>
      </c>
      <c r="K89" s="3"/>
    </row>
    <row r="90" spans="1:11" ht="12.75">
      <c r="A90" s="3">
        <v>11</v>
      </c>
      <c r="B90" s="3" t="s">
        <v>68</v>
      </c>
      <c r="C90" s="3">
        <v>1012</v>
      </c>
      <c r="D90" s="6" t="s">
        <v>63</v>
      </c>
      <c r="E90" s="9">
        <v>0</v>
      </c>
      <c r="F90" s="7">
        <v>0</v>
      </c>
      <c r="G90" s="9">
        <v>0</v>
      </c>
      <c r="H90" s="9">
        <v>0</v>
      </c>
      <c r="I90" s="9">
        <v>0</v>
      </c>
      <c r="J90" s="3"/>
      <c r="K90" s="3"/>
    </row>
    <row r="91" spans="1:11" ht="12.75">
      <c r="A91" s="3">
        <v>11</v>
      </c>
      <c r="B91" s="3" t="s">
        <v>68</v>
      </c>
      <c r="C91" s="3">
        <v>1012</v>
      </c>
      <c r="D91" s="6" t="s">
        <v>69</v>
      </c>
      <c r="E91" s="9">
        <v>0</v>
      </c>
      <c r="F91" s="7">
        <v>0</v>
      </c>
      <c r="G91" s="9">
        <v>0</v>
      </c>
      <c r="H91" s="9">
        <v>0</v>
      </c>
      <c r="I91" s="9">
        <v>0</v>
      </c>
      <c r="J91" s="3"/>
      <c r="K91" s="3"/>
    </row>
    <row r="92" spans="1:11" ht="12.75">
      <c r="A92" s="3">
        <v>11</v>
      </c>
      <c r="B92" s="3" t="s">
        <v>68</v>
      </c>
      <c r="C92" s="3">
        <v>1129</v>
      </c>
      <c r="D92" s="6" t="s">
        <v>9</v>
      </c>
      <c r="E92" s="9">
        <f>13+1</f>
        <v>14</v>
      </c>
      <c r="F92" s="7">
        <v>33</v>
      </c>
      <c r="G92" s="9">
        <v>135.7</v>
      </c>
      <c r="H92" s="9">
        <v>1</v>
      </c>
      <c r="I92" s="9">
        <v>0</v>
      </c>
      <c r="J92" s="3"/>
      <c r="K92" s="3"/>
    </row>
    <row r="93" spans="1:11" ht="12.75">
      <c r="A93" s="3">
        <v>11</v>
      </c>
      <c r="B93" s="3" t="s">
        <v>68</v>
      </c>
      <c r="C93" s="3">
        <v>1129</v>
      </c>
      <c r="D93" s="6" t="s">
        <v>25</v>
      </c>
      <c r="E93" s="9">
        <f>42+10</f>
        <v>52</v>
      </c>
      <c r="F93" s="7">
        <v>94</v>
      </c>
      <c r="G93" s="9">
        <v>168</v>
      </c>
      <c r="H93" s="9">
        <v>1</v>
      </c>
      <c r="I93" s="9">
        <v>1</v>
      </c>
      <c r="J93" s="3" t="s">
        <v>15</v>
      </c>
      <c r="K93" s="3"/>
    </row>
    <row r="94" spans="1:11" ht="12.75">
      <c r="A94" s="3">
        <v>11</v>
      </c>
      <c r="B94" s="3" t="s">
        <v>68</v>
      </c>
      <c r="C94" s="3">
        <v>1129</v>
      </c>
      <c r="D94" s="6" t="s">
        <v>70</v>
      </c>
      <c r="E94" s="9">
        <f>12+5</f>
        <v>17</v>
      </c>
      <c r="F94" s="7">
        <v>81</v>
      </c>
      <c r="G94" s="9">
        <f>112.5+115</f>
        <v>227.5</v>
      </c>
      <c r="H94" s="9">
        <v>4</v>
      </c>
      <c r="I94" s="9" t="s">
        <v>72</v>
      </c>
      <c r="J94" s="3" t="s">
        <v>71</v>
      </c>
      <c r="K94" s="3"/>
    </row>
    <row r="95" spans="1:11" ht="12.75">
      <c r="A95" s="3">
        <v>11</v>
      </c>
      <c r="B95" s="3" t="s">
        <v>68</v>
      </c>
      <c r="C95" s="3" t="s">
        <v>27</v>
      </c>
      <c r="D95" s="6" t="s">
        <v>9</v>
      </c>
      <c r="E95" s="9">
        <v>4</v>
      </c>
      <c r="F95" s="7">
        <v>7</v>
      </c>
      <c r="G95" s="9">
        <f>6+2.7</f>
        <v>8.7</v>
      </c>
      <c r="H95" s="9">
        <v>0</v>
      </c>
      <c r="I95" s="9">
        <v>0</v>
      </c>
      <c r="J95" s="3"/>
      <c r="K95" s="3"/>
    </row>
    <row r="96" spans="1:11" ht="12.75">
      <c r="A96" s="3">
        <v>11</v>
      </c>
      <c r="B96" s="3" t="s">
        <v>68</v>
      </c>
      <c r="C96" s="3" t="s">
        <v>27</v>
      </c>
      <c r="D96" s="6" t="s">
        <v>25</v>
      </c>
      <c r="E96" s="9">
        <v>11</v>
      </c>
      <c r="F96" s="7">
        <v>37</v>
      </c>
      <c r="G96" s="9">
        <v>68.6</v>
      </c>
      <c r="H96" s="9">
        <v>0</v>
      </c>
      <c r="I96" s="9">
        <v>1</v>
      </c>
      <c r="J96" s="3" t="s">
        <v>73</v>
      </c>
      <c r="K96" s="3"/>
    </row>
    <row r="97" spans="1:11" ht="12.75">
      <c r="A97" s="3">
        <v>11</v>
      </c>
      <c r="B97" s="3" t="s">
        <v>68</v>
      </c>
      <c r="C97" s="3" t="s">
        <v>27</v>
      </c>
      <c r="D97" s="6" t="s">
        <v>26</v>
      </c>
      <c r="E97" s="9">
        <f>26+5</f>
        <v>31</v>
      </c>
      <c r="F97" s="7">
        <v>70</v>
      </c>
      <c r="G97" s="9">
        <f>117.5+31.4</f>
        <v>148.9</v>
      </c>
      <c r="H97" s="9">
        <v>0</v>
      </c>
      <c r="I97" s="9" t="s">
        <v>32</v>
      </c>
      <c r="J97" s="3" t="s">
        <v>60</v>
      </c>
      <c r="K97" s="3"/>
    </row>
    <row r="98" spans="1:11" ht="12.75">
      <c r="A98" s="3">
        <v>11</v>
      </c>
      <c r="B98" s="3" t="s">
        <v>68</v>
      </c>
      <c r="C98" s="3" t="s">
        <v>27</v>
      </c>
      <c r="D98" s="6" t="s">
        <v>36</v>
      </c>
      <c r="E98" s="9">
        <v>6</v>
      </c>
      <c r="F98" s="7">
        <v>12</v>
      </c>
      <c r="G98" s="9">
        <v>13.5</v>
      </c>
      <c r="H98" s="9">
        <v>0</v>
      </c>
      <c r="I98" s="9">
        <v>0</v>
      </c>
      <c r="J98" s="3"/>
      <c r="K98" s="3"/>
    </row>
    <row r="99" spans="1:11" ht="12.75">
      <c r="A99" s="3">
        <v>11</v>
      </c>
      <c r="B99" s="3" t="s">
        <v>68</v>
      </c>
      <c r="C99" s="3" t="s">
        <v>28</v>
      </c>
      <c r="D99" s="6" t="s">
        <v>30</v>
      </c>
      <c r="E99" s="9">
        <v>13</v>
      </c>
      <c r="F99" s="7">
        <v>36</v>
      </c>
      <c r="G99" s="9">
        <v>34</v>
      </c>
      <c r="H99" s="9">
        <v>0</v>
      </c>
      <c r="I99" s="9">
        <v>0</v>
      </c>
      <c r="J99" s="3"/>
      <c r="K99" s="3"/>
    </row>
    <row r="100" spans="1:11" ht="12.75">
      <c r="A100" s="3">
        <v>11</v>
      </c>
      <c r="B100" s="3" t="s">
        <v>68</v>
      </c>
      <c r="C100" s="3" t="s">
        <v>28</v>
      </c>
      <c r="D100" s="6" t="s">
        <v>29</v>
      </c>
      <c r="E100" s="9">
        <v>13</v>
      </c>
      <c r="F100" s="7">
        <v>79</v>
      </c>
      <c r="G100" s="9">
        <v>47.2</v>
      </c>
      <c r="H100" s="9">
        <v>0</v>
      </c>
      <c r="I100" s="9">
        <v>0</v>
      </c>
      <c r="J100" s="3"/>
      <c r="K100" s="3"/>
    </row>
    <row r="101" spans="1:11" ht="12.75">
      <c r="A101" s="3">
        <v>11</v>
      </c>
      <c r="B101" s="3" t="s">
        <v>68</v>
      </c>
      <c r="C101" s="3" t="s">
        <v>28</v>
      </c>
      <c r="D101" s="6" t="s">
        <v>26</v>
      </c>
      <c r="E101" s="9">
        <v>1</v>
      </c>
      <c r="F101" s="7">
        <v>22</v>
      </c>
      <c r="G101" s="9">
        <v>7</v>
      </c>
      <c r="H101" s="9">
        <v>0</v>
      </c>
      <c r="I101" s="9">
        <v>1</v>
      </c>
      <c r="J101" s="3" t="s">
        <v>15</v>
      </c>
      <c r="K101" s="3"/>
    </row>
    <row r="102" spans="1:11" ht="12.75">
      <c r="A102" s="3">
        <v>23</v>
      </c>
      <c r="B102" s="3" t="s">
        <v>90</v>
      </c>
      <c r="C102" s="3">
        <v>1122</v>
      </c>
      <c r="D102" s="6" t="s">
        <v>9</v>
      </c>
      <c r="E102" s="10">
        <v>7</v>
      </c>
      <c r="F102" s="7">
        <v>13</v>
      </c>
      <c r="G102" s="10">
        <v>35.6</v>
      </c>
      <c r="H102" s="9">
        <v>0</v>
      </c>
      <c r="I102" s="9">
        <v>0</v>
      </c>
      <c r="J102" s="3"/>
      <c r="K102" s="3"/>
    </row>
    <row r="103" spans="1:11" ht="12.75">
      <c r="A103" s="3">
        <v>23</v>
      </c>
      <c r="B103" s="3" t="s">
        <v>90</v>
      </c>
      <c r="C103" s="3">
        <v>1122</v>
      </c>
      <c r="D103" s="6" t="s">
        <v>41</v>
      </c>
      <c r="E103" s="10">
        <v>13</v>
      </c>
      <c r="F103" s="7">
        <v>72</v>
      </c>
      <c r="G103" s="10">
        <f>145+72.4</f>
        <v>217.4</v>
      </c>
      <c r="H103" s="9">
        <v>1</v>
      </c>
      <c r="I103" s="9">
        <v>0</v>
      </c>
      <c r="J103" s="3"/>
      <c r="K103" s="3"/>
    </row>
    <row r="104" spans="1:11" ht="12.75">
      <c r="A104" s="3">
        <v>23</v>
      </c>
      <c r="B104" s="3" t="s">
        <v>90</v>
      </c>
      <c r="C104" s="3">
        <v>1122</v>
      </c>
      <c r="D104" s="6" t="s">
        <v>82</v>
      </c>
      <c r="E104" s="10">
        <v>22</v>
      </c>
      <c r="F104" s="7">
        <v>321</v>
      </c>
      <c r="G104" s="10">
        <v>622.7</v>
      </c>
      <c r="H104" s="9">
        <v>1</v>
      </c>
      <c r="I104" s="9" t="s">
        <v>115</v>
      </c>
      <c r="J104" s="3" t="s">
        <v>38</v>
      </c>
      <c r="K104" s="3"/>
    </row>
    <row r="105" spans="1:11" ht="12.75">
      <c r="A105" s="3">
        <v>23</v>
      </c>
      <c r="B105" s="3" t="s">
        <v>90</v>
      </c>
      <c r="C105" s="3">
        <v>1122</v>
      </c>
      <c r="D105" s="6" t="s">
        <v>35</v>
      </c>
      <c r="E105" s="10">
        <v>0</v>
      </c>
      <c r="F105" s="7">
        <v>15</v>
      </c>
      <c r="G105" s="10">
        <v>19.3</v>
      </c>
      <c r="H105" s="9">
        <v>0</v>
      </c>
      <c r="I105" s="9">
        <v>2</v>
      </c>
      <c r="J105" s="3" t="s">
        <v>4</v>
      </c>
      <c r="K105" s="3"/>
    </row>
    <row r="106" spans="1:11" ht="12.75">
      <c r="A106" s="3">
        <v>23</v>
      </c>
      <c r="B106" s="3" t="s">
        <v>90</v>
      </c>
      <c r="C106" s="3">
        <v>1122</v>
      </c>
      <c r="D106" s="6" t="s">
        <v>37</v>
      </c>
      <c r="E106" s="9">
        <v>0</v>
      </c>
      <c r="F106" s="7">
        <v>4</v>
      </c>
      <c r="G106" s="9">
        <v>5.4</v>
      </c>
      <c r="H106" s="9">
        <v>2</v>
      </c>
      <c r="I106" s="9">
        <v>0</v>
      </c>
      <c r="J106" s="3"/>
      <c r="K106" s="3" t="s">
        <v>101</v>
      </c>
    </row>
    <row r="107" spans="1:11" ht="12.75">
      <c r="A107" s="3">
        <v>23</v>
      </c>
      <c r="B107" s="3" t="s">
        <v>90</v>
      </c>
      <c r="C107" s="3">
        <v>1123</v>
      </c>
      <c r="D107" s="6" t="s">
        <v>9</v>
      </c>
      <c r="E107" s="9">
        <v>3</v>
      </c>
      <c r="F107" s="7">
        <v>11</v>
      </c>
      <c r="G107" s="9">
        <v>10</v>
      </c>
      <c r="H107" s="9">
        <v>0</v>
      </c>
      <c r="I107" s="9">
        <v>0</v>
      </c>
      <c r="J107" s="3"/>
      <c r="K107" s="3"/>
    </row>
    <row r="108" spans="1:11" ht="12.75">
      <c r="A108" s="3">
        <v>23</v>
      </c>
      <c r="B108" s="3" t="s">
        <v>90</v>
      </c>
      <c r="C108" s="3">
        <v>1123</v>
      </c>
      <c r="D108" s="6" t="s">
        <v>25</v>
      </c>
      <c r="E108" s="9">
        <v>8</v>
      </c>
      <c r="F108" s="7">
        <v>98</v>
      </c>
      <c r="G108" s="9">
        <f>67.4+63.4</f>
        <v>130.8</v>
      </c>
      <c r="H108" s="9">
        <v>1</v>
      </c>
      <c r="I108" s="9">
        <v>1</v>
      </c>
      <c r="J108" s="3" t="s">
        <v>4</v>
      </c>
      <c r="K108" s="3"/>
    </row>
    <row r="109" spans="1:11" ht="12.75">
      <c r="A109" s="3">
        <v>23</v>
      </c>
      <c r="B109" s="3" t="s">
        <v>90</v>
      </c>
      <c r="C109" s="3">
        <v>1123</v>
      </c>
      <c r="D109" s="6" t="s">
        <v>26</v>
      </c>
      <c r="E109" s="9">
        <v>2</v>
      </c>
      <c r="F109" s="7">
        <v>10</v>
      </c>
      <c r="G109" s="9">
        <v>14.7</v>
      </c>
      <c r="H109" s="9">
        <v>1</v>
      </c>
      <c r="I109" s="9">
        <v>3</v>
      </c>
      <c r="J109" s="3" t="s">
        <v>39</v>
      </c>
      <c r="K109" s="3"/>
    </row>
    <row r="110" spans="1:11" ht="12.75">
      <c r="A110" s="3">
        <v>20</v>
      </c>
      <c r="B110" s="3" t="s">
        <v>89</v>
      </c>
      <c r="C110" s="3">
        <v>641</v>
      </c>
      <c r="D110" s="6" t="s">
        <v>9</v>
      </c>
      <c r="E110" s="10">
        <v>57</v>
      </c>
      <c r="F110" s="10">
        <v>3</v>
      </c>
      <c r="G110" s="10">
        <v>1.2</v>
      </c>
      <c r="H110" s="9">
        <v>1</v>
      </c>
      <c r="I110" s="9">
        <v>23</v>
      </c>
      <c r="J110" s="3" t="s">
        <v>15</v>
      </c>
      <c r="K110" s="3"/>
    </row>
    <row r="111" spans="1:11" ht="12.75">
      <c r="A111" s="3">
        <v>20</v>
      </c>
      <c r="B111" s="3" t="s">
        <v>89</v>
      </c>
      <c r="C111" s="3">
        <v>641</v>
      </c>
      <c r="D111" s="9" t="s">
        <v>41</v>
      </c>
      <c r="E111" s="9">
        <v>5</v>
      </c>
      <c r="F111" s="9">
        <v>0</v>
      </c>
      <c r="G111" s="9">
        <v>0</v>
      </c>
      <c r="H111" s="9">
        <v>0</v>
      </c>
      <c r="I111" s="9">
        <v>3</v>
      </c>
      <c r="J111" s="3" t="s">
        <v>15</v>
      </c>
      <c r="K111" s="3"/>
    </row>
    <row r="112" spans="1:11" ht="15.75" customHeight="1">
      <c r="A112" s="3">
        <v>20</v>
      </c>
      <c r="B112" s="3" t="s">
        <v>89</v>
      </c>
      <c r="C112" s="3">
        <v>641</v>
      </c>
      <c r="D112" s="9" t="s">
        <v>82</v>
      </c>
      <c r="E112" s="9">
        <v>0</v>
      </c>
      <c r="F112" s="7">
        <v>0</v>
      </c>
      <c r="G112" s="9">
        <v>0</v>
      </c>
      <c r="H112" s="9">
        <v>0</v>
      </c>
      <c r="I112" s="9">
        <v>0</v>
      </c>
      <c r="J112" s="3"/>
      <c r="K112" s="3"/>
    </row>
    <row r="113" spans="1:11" ht="12.75">
      <c r="A113" s="3">
        <v>7</v>
      </c>
      <c r="B113" s="3" t="s">
        <v>61</v>
      </c>
      <c r="C113" s="3" t="s">
        <v>100</v>
      </c>
      <c r="D113" s="6" t="s">
        <v>9</v>
      </c>
      <c r="E113" s="9">
        <v>3</v>
      </c>
      <c r="F113" s="9">
        <v>10</v>
      </c>
      <c r="G113" s="9">
        <v>8.5</v>
      </c>
      <c r="H113" s="9">
        <v>0</v>
      </c>
      <c r="I113" s="9">
        <v>0</v>
      </c>
      <c r="J113" s="3"/>
      <c r="K113" s="3"/>
    </row>
    <row r="114" spans="1:11" ht="12.75">
      <c r="A114" s="3">
        <v>7</v>
      </c>
      <c r="B114" s="3" t="s">
        <v>61</v>
      </c>
      <c r="C114" s="3" t="s">
        <v>100</v>
      </c>
      <c r="D114" s="9" t="s">
        <v>41</v>
      </c>
      <c r="E114" s="9">
        <v>11</v>
      </c>
      <c r="F114" s="9">
        <v>87</v>
      </c>
      <c r="G114" s="9">
        <v>83</v>
      </c>
      <c r="H114" s="9">
        <v>0</v>
      </c>
      <c r="I114" s="9">
        <v>4</v>
      </c>
      <c r="J114" s="3" t="s">
        <v>62</v>
      </c>
      <c r="K114" s="3"/>
    </row>
    <row r="115" spans="1:11" ht="12.75">
      <c r="A115" s="3">
        <v>7</v>
      </c>
      <c r="B115" s="3" t="s">
        <v>61</v>
      </c>
      <c r="C115" s="3" t="s">
        <v>100</v>
      </c>
      <c r="D115" s="9" t="s">
        <v>75</v>
      </c>
      <c r="E115" s="9">
        <v>0</v>
      </c>
      <c r="F115" s="9">
        <v>0</v>
      </c>
      <c r="G115" s="9">
        <v>0</v>
      </c>
      <c r="H115" s="9">
        <v>0</v>
      </c>
      <c r="I115" s="9">
        <v>0</v>
      </c>
      <c r="J115" s="3"/>
      <c r="K115" s="3"/>
    </row>
    <row r="116" spans="1:11" ht="12.75">
      <c r="A116" s="3">
        <v>7</v>
      </c>
      <c r="B116" s="3" t="s">
        <v>61</v>
      </c>
      <c r="C116" s="3">
        <v>669</v>
      </c>
      <c r="D116" s="9" t="s">
        <v>21</v>
      </c>
      <c r="E116" s="10">
        <v>1</v>
      </c>
      <c r="F116" s="10">
        <v>10</v>
      </c>
      <c r="G116" s="10">
        <v>70</v>
      </c>
      <c r="H116" s="9">
        <v>0</v>
      </c>
      <c r="I116" s="9">
        <v>0</v>
      </c>
      <c r="J116" s="3"/>
      <c r="K116" s="3"/>
    </row>
    <row r="117" spans="1:11" ht="12.75">
      <c r="A117" s="3">
        <v>7</v>
      </c>
      <c r="B117" s="3" t="s">
        <v>61</v>
      </c>
      <c r="C117" s="3">
        <v>669</v>
      </c>
      <c r="D117" s="6" t="s">
        <v>75</v>
      </c>
      <c r="E117" s="10">
        <v>0</v>
      </c>
      <c r="F117" s="10">
        <v>3</v>
      </c>
      <c r="G117" s="10">
        <v>36.7</v>
      </c>
      <c r="H117" s="9">
        <v>0</v>
      </c>
      <c r="I117" s="9">
        <v>0</v>
      </c>
      <c r="J117" s="3"/>
      <c r="K117" s="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denis</dc:creator>
  <cp:keywords/>
  <dc:description/>
  <cp:lastModifiedBy>CADB</cp:lastModifiedBy>
  <dcterms:created xsi:type="dcterms:W3CDTF">2015-07-13T18:22:33Z</dcterms:created>
  <dcterms:modified xsi:type="dcterms:W3CDTF">2017-11-09T19:34:17Z</dcterms:modified>
  <cp:category/>
  <cp:version/>
  <cp:contentType/>
  <cp:contentStatus/>
</cp:coreProperties>
</file>