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hannahstewart/Desktop/"/>
    </mc:Choice>
  </mc:AlternateContent>
  <xr:revisionPtr revIDLastSave="1" documentId="8_{24B4829F-7675-8144-8009-CB38318E1CAC}" xr6:coauthVersionLast="47" xr6:coauthVersionMax="47" xr10:uidLastSave="{C97D491E-8C2E-439A-93ED-6D9EA6567BE5}"/>
  <bookViews>
    <workbookView xWindow="9380" yWindow="500" windowWidth="19420" windowHeight="10420" tabRatio="903" firstSheet="3" activeTab="3" xr2:uid="{C5981F8E-B74C-4D55-9948-DEC0FD24B051}"/>
  </bookViews>
  <sheets>
    <sheet name="pt" sheetId="14" r:id="rId1"/>
    <sheet name="counts" sheetId="15" r:id="rId2"/>
    <sheet name="Sheet3" sheetId="16" r:id="rId3"/>
    <sheet name="DB" sheetId="1" r:id="rId4"/>
    <sheet name="UE6" sheetId="2" r:id="rId5"/>
    <sheet name="UE10" sheetId="3" r:id="rId6"/>
    <sheet name="UE11" sheetId="4" r:id="rId7"/>
    <sheet name="UE13" sheetId="5" r:id="rId8"/>
    <sheet name="UE16" sheetId="6" r:id="rId9"/>
    <sheet name="UE17" sheetId="7" r:id="rId10"/>
    <sheet name="UE18" sheetId="8" r:id="rId11"/>
    <sheet name="UE19" sheetId="9" r:id="rId12"/>
    <sheet name="UE21" sheetId="10" r:id="rId13"/>
    <sheet name="UE23" sheetId="11" r:id="rId14"/>
    <sheet name="UE24" sheetId="12" r:id="rId15"/>
    <sheet name="UE25" sheetId="13" r:id="rId16"/>
  </sheets>
  <definedNames>
    <definedName name="_xlnm._FilterDatabase" localSheetId="3" hidden="1">DB!$A$2:$AE$57</definedName>
  </definedNames>
  <calcPr calcId="191028"/>
  <pivotCaches>
    <pivotCache cacheId="8307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5" l="1"/>
  <c r="G6" i="15"/>
  <c r="M23" i="15" l="1"/>
  <c r="N23" i="15"/>
  <c r="O23" i="15"/>
  <c r="P23" i="15"/>
  <c r="Q23" i="15"/>
  <c r="R23" i="15"/>
  <c r="L23" i="15"/>
  <c r="I9" i="16"/>
  <c r="H9" i="16"/>
  <c r="G9" i="16"/>
  <c r="F9" i="16"/>
  <c r="E9" i="16"/>
  <c r="D9" i="16"/>
  <c r="C9" i="16"/>
  <c r="B11" i="15"/>
  <c r="C11" i="15"/>
  <c r="H4" i="12" l="1"/>
  <c r="H5" i="12"/>
  <c r="H6" i="12"/>
  <c r="H7" i="12"/>
  <c r="H8" i="12"/>
  <c r="H9" i="12"/>
  <c r="H10" i="12"/>
  <c r="H11" i="12"/>
  <c r="D14" i="11"/>
  <c r="G14" i="11"/>
  <c r="H14" i="11"/>
  <c r="I4" i="11"/>
  <c r="I5" i="11"/>
  <c r="G8" i="9"/>
  <c r="F8" i="9"/>
  <c r="H8" i="13"/>
  <c r="F8" i="13"/>
  <c r="E8" i="13"/>
  <c r="D8" i="13"/>
  <c r="F14" i="11"/>
  <c r="E14" i="11"/>
  <c r="E7" i="10"/>
  <c r="H8" i="9"/>
  <c r="E8" i="9"/>
  <c r="D8" i="9"/>
  <c r="F6" i="8"/>
  <c r="E6" i="8"/>
  <c r="E5" i="7"/>
  <c r="D5" i="7"/>
  <c r="F5" i="6"/>
  <c r="D5" i="6"/>
  <c r="E5" i="5"/>
  <c r="D5" i="5"/>
  <c r="E6" i="4"/>
  <c r="E5" i="3"/>
  <c r="D5" i="3"/>
  <c r="E5" i="2"/>
  <c r="D5" i="2"/>
  <c r="G5" i="2"/>
  <c r="I14" i="11" l="1"/>
  <c r="H12" i="12"/>
</calcChain>
</file>

<file path=xl/sharedStrings.xml><?xml version="1.0" encoding="utf-8"?>
<sst xmlns="http://schemas.openxmlformats.org/spreadsheetml/2006/main" count="1340" uniqueCount="305">
  <si>
    <t>Row Labels</t>
  </si>
  <si>
    <t>Count of Indiv. Count</t>
  </si>
  <si>
    <t>Sum of Indiv. Weight (g)</t>
  </si>
  <si>
    <t>Wire mesh</t>
  </si>
  <si>
    <t>Door hinge</t>
  </si>
  <si>
    <t>Door lock</t>
  </si>
  <si>
    <t>Grand Total</t>
  </si>
  <si>
    <t xml:space="preserve">Table X: Metal Types Identified </t>
  </si>
  <si>
    <t>Metal Types by Sector</t>
  </si>
  <si>
    <t>Metal Type</t>
  </si>
  <si>
    <t>Count</t>
  </si>
  <si>
    <t>Weight (g)</t>
  </si>
  <si>
    <t>Sector</t>
  </si>
  <si>
    <t>Weight</t>
  </si>
  <si>
    <t>A</t>
  </si>
  <si>
    <t>Nail</t>
  </si>
  <si>
    <t>B</t>
  </si>
  <si>
    <t>Ore</t>
  </si>
  <si>
    <t>C</t>
  </si>
  <si>
    <t>Scrap metal</t>
  </si>
  <si>
    <t>Slag</t>
  </si>
  <si>
    <t>Unknown metal</t>
  </si>
  <si>
    <t>Total</t>
  </si>
  <si>
    <t>Table X: Hand-Wrough Colonial Nail Types by Unit</t>
  </si>
  <si>
    <t>Nail Type</t>
  </si>
  <si>
    <t>Use</t>
  </si>
  <si>
    <t>UE16</t>
  </si>
  <si>
    <t>UE17</t>
  </si>
  <si>
    <t>UE19</t>
  </si>
  <si>
    <t>UE23</t>
  </si>
  <si>
    <t>UE24</t>
  </si>
  <si>
    <t>UE25</t>
  </si>
  <si>
    <t>Scupper</t>
  </si>
  <si>
    <t>Roofing</t>
  </si>
  <si>
    <t>-</t>
  </si>
  <si>
    <t>Caret-head</t>
  </si>
  <si>
    <t>Frame</t>
  </si>
  <si>
    <t>Headless</t>
  </si>
  <si>
    <t>Finish Nail</t>
  </si>
  <si>
    <t>Pin/Lath</t>
  </si>
  <si>
    <t>Unidentified</t>
  </si>
  <si>
    <t>% Total</t>
  </si>
  <si>
    <t>PAT 2018 - Metals from Excavation</t>
  </si>
  <si>
    <r>
      <t>Box N</t>
    </r>
    <r>
      <rPr>
        <b/>
        <sz val="9"/>
        <color theme="1"/>
        <rFont val="Calibri"/>
        <family val="2"/>
      </rPr>
      <t>°</t>
    </r>
  </si>
  <si>
    <r>
      <t>Inventory N</t>
    </r>
    <r>
      <rPr>
        <b/>
        <sz val="9"/>
        <color theme="1"/>
        <rFont val="Calibri"/>
        <family val="2"/>
      </rPr>
      <t>°</t>
    </r>
  </si>
  <si>
    <t>Locus</t>
  </si>
  <si>
    <t>Patio/ Recinto</t>
  </si>
  <si>
    <t>U.E.</t>
  </si>
  <si>
    <t>Cuad.</t>
  </si>
  <si>
    <t>U.C.</t>
  </si>
  <si>
    <r>
      <t>Bag N</t>
    </r>
    <r>
      <rPr>
        <b/>
        <sz val="9"/>
        <color theme="1"/>
        <rFont val="Calibri"/>
        <family val="2"/>
      </rPr>
      <t>°</t>
    </r>
  </si>
  <si>
    <t>Bag _ of _</t>
  </si>
  <si>
    <t>Screen size</t>
  </si>
  <si>
    <t>Total Bag Count</t>
  </si>
  <si>
    <t>Total Bag Weight (g)</t>
  </si>
  <si>
    <t>Excavators' Inicials</t>
  </si>
  <si>
    <t>Date Excavated</t>
  </si>
  <si>
    <t>Curators' Inicials</t>
  </si>
  <si>
    <t>Date Curated</t>
  </si>
  <si>
    <t>Analysts'  Initials</t>
  </si>
  <si>
    <t>Date analyzed</t>
  </si>
  <si>
    <t>Specific name</t>
  </si>
  <si>
    <t>Reference</t>
  </si>
  <si>
    <t>Material</t>
  </si>
  <si>
    <t>Specific material</t>
  </si>
  <si>
    <t>Portion</t>
  </si>
  <si>
    <t>Wear</t>
  </si>
  <si>
    <t>Description</t>
  </si>
  <si>
    <t>Measurments</t>
  </si>
  <si>
    <t>Indiv. Count</t>
  </si>
  <si>
    <t>Indiv. Weight (g)</t>
  </si>
  <si>
    <t>Comments/Observations</t>
  </si>
  <si>
    <t>2018-040</t>
  </si>
  <si>
    <t>Patio 3</t>
  </si>
  <si>
    <t>UC25-2</t>
  </si>
  <si>
    <t>1 de 1</t>
  </si>
  <si>
    <t>JMS</t>
  </si>
  <si>
    <t>13/8/2018</t>
  </si>
  <si>
    <t>RP</t>
  </si>
  <si>
    <t>SAK</t>
  </si>
  <si>
    <t>31/10/2018</t>
  </si>
  <si>
    <t>L-headed</t>
  </si>
  <si>
    <t>Noel Hume 1970</t>
  </si>
  <si>
    <t>Iron</t>
  </si>
  <si>
    <t>Wrought iron</t>
  </si>
  <si>
    <t>complete</t>
  </si>
  <si>
    <t>rust</t>
  </si>
  <si>
    <t>hand-wrought nail</t>
  </si>
  <si>
    <t>body: 40.54 mm len; 5.25 mm wid</t>
  </si>
  <si>
    <t>lacking large head, appears to be bent at tip, square body</t>
  </si>
  <si>
    <t>2018-064</t>
  </si>
  <si>
    <t>Recinto 24</t>
  </si>
  <si>
    <t>013-3</t>
  </si>
  <si>
    <t>1/4 in</t>
  </si>
  <si>
    <t>JVG</t>
  </si>
  <si>
    <t>NRA</t>
  </si>
  <si>
    <t>Metal oxides</t>
  </si>
  <si>
    <t>fragment</t>
  </si>
  <si>
    <t>glassy waste product</t>
  </si>
  <si>
    <t>large chunk of glassy slag</t>
  </si>
  <si>
    <t>2018-084</t>
  </si>
  <si>
    <t>Recinto 21</t>
  </si>
  <si>
    <t>019-4</t>
  </si>
  <si>
    <t>JDNU</t>
  </si>
  <si>
    <t>Vitrified earth</t>
  </si>
  <si>
    <t>vitrified earth, very light and not dense</t>
  </si>
  <si>
    <t>possibly a varient of slag, a chunk of vitrified earth</t>
  </si>
  <si>
    <t>2018-149</t>
  </si>
  <si>
    <t>Patio 4</t>
  </si>
  <si>
    <t>UC20-2</t>
  </si>
  <si>
    <t>KDC</t>
  </si>
  <si>
    <t>22/8/2018</t>
  </si>
  <si>
    <t>Copper</t>
  </si>
  <si>
    <t>green patina</t>
  </si>
  <si>
    <t>scrap piece of copper</t>
  </si>
  <si>
    <t>heavy chunk of metal, found on surface</t>
  </si>
  <si>
    <t>2018-150</t>
  </si>
  <si>
    <t>Patio 5</t>
  </si>
  <si>
    <t>UC07-2</t>
  </si>
  <si>
    <t>thin piece of metal, appears worked and bent at tip</t>
  </si>
  <si>
    <t>2018-152</t>
  </si>
  <si>
    <t>047-2</t>
  </si>
  <si>
    <t>JNU</t>
  </si>
  <si>
    <t>2018-153</t>
  </si>
  <si>
    <t>016-4</t>
  </si>
  <si>
    <t>angled, thick piece of iron</t>
  </si>
  <si>
    <t>possibly a part of a door hinge, found near doorway, corroded with rust</t>
  </si>
  <si>
    <t>2018-154</t>
  </si>
  <si>
    <t>050-3</t>
  </si>
  <si>
    <t>small fragments of greenish material</t>
  </si>
  <si>
    <t>&gt;6</t>
  </si>
  <si>
    <t>very fragmented small pieces; either natural rock or copper; green in color</t>
  </si>
  <si>
    <t>2018-155</t>
  </si>
  <si>
    <t>Recinto 25</t>
  </si>
  <si>
    <t>041-4</t>
  </si>
  <si>
    <t>thin pieces of wire woven into a mesh</t>
  </si>
  <si>
    <t>thin pieces of copper wire woven together; unclear what its purpose was</t>
  </si>
  <si>
    <t>2018-170</t>
  </si>
  <si>
    <t>034-4</t>
  </si>
  <si>
    <t>EDR</t>
  </si>
  <si>
    <t>13/9/2018</t>
  </si>
  <si>
    <t>Caret-head nail</t>
  </si>
  <si>
    <t>Flint and Flint 2003</t>
  </si>
  <si>
    <t>body: 57.08 mm len; 3.89 mm wid; head: 13.41 mm len; 14.47 mm wid</t>
  </si>
  <si>
    <t>large irregular head; slightly bent distal end; square body</t>
  </si>
  <si>
    <t>2018-172</t>
  </si>
  <si>
    <t>036-5</t>
  </si>
  <si>
    <t>body: 50.53 mm len; 8.96 mm wid; head: 19.14 mm len; 14.68 mm wid</t>
  </si>
  <si>
    <t>heavily rusted; irregular and large head, square body</t>
  </si>
  <si>
    <t>2018-174</t>
  </si>
  <si>
    <t>038-1</t>
  </si>
  <si>
    <t>body: 36.22 mm len; 6.28 mm wid</t>
  </si>
  <si>
    <t>body of nail, missing head and distal end, square body</t>
  </si>
  <si>
    <t>rectangular piece of worked iron</t>
  </si>
  <si>
    <t>75.11 mm len; 19.53 mm wid</t>
  </si>
  <si>
    <t>potentially a knife or hinge for door; heavily rusted</t>
  </si>
  <si>
    <t>Ore?</t>
  </si>
  <si>
    <t>UID</t>
  </si>
  <si>
    <t>ore or rock covered with layer of smelted metal</t>
  </si>
  <si>
    <t>appears to be rock covered with a patina of shiny ore/refined mineral</t>
  </si>
  <si>
    <t>2018-178</t>
  </si>
  <si>
    <t>042-8</t>
  </si>
  <si>
    <t>JCHS/NRA</t>
  </si>
  <si>
    <t>body: 45.32 mm len, 9.93 mm wid</t>
  </si>
  <si>
    <t>body: 35.4 mm len, 5.95 mm wid; head: 10.74 mm len, 11.18 mm wid</t>
  </si>
  <si>
    <t>thin piece of iron</t>
  </si>
  <si>
    <t>64.15 mm len, 17.6 mm wid; 2.59 mm dep (thickness)</t>
  </si>
  <si>
    <t>Thin piece of metal, unknown use</t>
  </si>
  <si>
    <t>lath</t>
  </si>
  <si>
    <t>3/4 complete</t>
  </si>
  <si>
    <t>thin nail or iron pin</t>
  </si>
  <si>
    <t>17.7 mm len, 2.15 mm wid</t>
  </si>
  <si>
    <t>very small, circular pin or nail, circular body</t>
  </si>
  <si>
    <t>circular, heavy with a small hole</t>
  </si>
  <si>
    <t>circular piece of metal/rock, relatively heavy for its size, small hole in one end</t>
  </si>
  <si>
    <t>2018-198</t>
  </si>
  <si>
    <t>Recinto 5</t>
  </si>
  <si>
    <t>075-3</t>
  </si>
  <si>
    <t>15/8/2018</t>
  </si>
  <si>
    <t>rock or ore covered in a shiny mineral substance</t>
  </si>
  <si>
    <t>2018-207</t>
  </si>
  <si>
    <t>Recinto 9</t>
  </si>
  <si>
    <t>080-1</t>
  </si>
  <si>
    <t>14/9/2018</t>
  </si>
  <si>
    <t>large chunk of glassy slag, very heavy</t>
  </si>
  <si>
    <t>2018-215</t>
  </si>
  <si>
    <t>098-1</t>
  </si>
  <si>
    <t>20/8/2018</t>
  </si>
  <si>
    <t>2018-235</t>
  </si>
  <si>
    <t>Recinto 15</t>
  </si>
  <si>
    <t>119-3</t>
  </si>
  <si>
    <t>24/08/2018</t>
  </si>
  <si>
    <t>61.62 cm len, 8.12 cm wid</t>
  </si>
  <si>
    <t>heavily rusted; no head; square body</t>
  </si>
  <si>
    <t>2018-251</t>
  </si>
  <si>
    <t>130-2</t>
  </si>
  <si>
    <t>28/08/2018</t>
  </si>
  <si>
    <t>heavily rusted piece of iron, potentially used as a door hinge, hard to say</t>
  </si>
  <si>
    <t>2018-277</t>
  </si>
  <si>
    <t>150-5</t>
  </si>
  <si>
    <t>30/08/2018</t>
  </si>
  <si>
    <t>Lath</t>
  </si>
  <si>
    <t>2 thin pieces of metal, unknown use</t>
  </si>
  <si>
    <t>2018-357</t>
  </si>
  <si>
    <t>176-4</t>
  </si>
  <si>
    <t>RES</t>
  </si>
  <si>
    <t>17/9/2018</t>
  </si>
  <si>
    <t>body: 27.58 mm len, 3.37 mm wid, head: 10.73 mm len, 9.71 mm wid</t>
  </si>
  <si>
    <t>small nail, tapered smaller on distal point, head is irregular and diamond shaped</t>
  </si>
  <si>
    <t>2018-359</t>
  </si>
  <si>
    <t>177-3</t>
  </si>
  <si>
    <t>small rusted fragment of what appears to be a nail, overly rusted. Hard to say</t>
  </si>
  <si>
    <t>2018-367</t>
  </si>
  <si>
    <t>189-2</t>
  </si>
  <si>
    <t>body: 122.52 mm len, 5.41 mm wid; head 27.75 mm len, 25.73 mm wid</t>
  </si>
  <si>
    <t>very large; nearly complete; square body; large irregular head; bent distal end</t>
  </si>
  <si>
    <t>2018-370</t>
  </si>
  <si>
    <t>192-2</t>
  </si>
  <si>
    <t>45.53 mm len, 9.64 mm wid</t>
  </si>
  <si>
    <t>possibly no head was ever present; square body</t>
  </si>
  <si>
    <t>2018-371</t>
  </si>
  <si>
    <t>194-1</t>
  </si>
  <si>
    <t>JCHS</t>
  </si>
  <si>
    <t>small glassy piece of slag</t>
  </si>
  <si>
    <t>2018-372</t>
  </si>
  <si>
    <t>195-3</t>
  </si>
  <si>
    <t>heavily rusted; appears to be just head of nail</t>
  </si>
  <si>
    <t>2018-377</t>
  </si>
  <si>
    <t>203-7</t>
  </si>
  <si>
    <t>2018-378</t>
  </si>
  <si>
    <t>Recinto 20</t>
  </si>
  <si>
    <t>205-2</t>
  </si>
  <si>
    <t>body: 35.82 mm len, 4.61 mm wid; head: 10.95 mm len, 10.97 mm wid</t>
  </si>
  <si>
    <t>medium sized, square body, irregular head</t>
  </si>
  <si>
    <t>2018-399</t>
  </si>
  <si>
    <t>197-3</t>
  </si>
  <si>
    <t>2018-402</t>
  </si>
  <si>
    <t>Recinto 27</t>
  </si>
  <si>
    <t>162-5</t>
  </si>
  <si>
    <t>KWH</t>
  </si>
  <si>
    <t>19/9/2018</t>
  </si>
  <si>
    <t>ore or very heavy natural rock</t>
  </si>
  <si>
    <t>very heavy rock or piece of ore</t>
  </si>
  <si>
    <t>2018-405</t>
  </si>
  <si>
    <t>165-3</t>
  </si>
  <si>
    <t>SS/GE</t>
  </si>
  <si>
    <t>small fragments of scrap iron</t>
  </si>
  <si>
    <t>small, unidentifiable, overly rusted</t>
  </si>
  <si>
    <t>2018-407</t>
  </si>
  <si>
    <t>169-4</t>
  </si>
  <si>
    <t>2018-410</t>
  </si>
  <si>
    <t>171-4</t>
  </si>
  <si>
    <t>2018-415</t>
  </si>
  <si>
    <t>175-3</t>
  </si>
  <si>
    <t>rock or ore, shiny mineral substance, lots of rust</t>
  </si>
  <si>
    <t>2018-421</t>
  </si>
  <si>
    <t>178-6</t>
  </si>
  <si>
    <t>2018-433</t>
  </si>
  <si>
    <t>209-7</t>
  </si>
  <si>
    <t>Silver? Ore?</t>
  </si>
  <si>
    <t>Ore, silver, or other heavy mineral</t>
  </si>
  <si>
    <t>possibly rare ore or silver ore mixture, very heavy and shiny</t>
  </si>
  <si>
    <t>2018-435</t>
  </si>
  <si>
    <t>211-3</t>
  </si>
  <si>
    <t>SS/RS</t>
  </si>
  <si>
    <t>2018-438</t>
  </si>
  <si>
    <t>213-5</t>
  </si>
  <si>
    <t>SS/RSA</t>
  </si>
  <si>
    <t>thin rounded iron nail or pin</t>
  </si>
  <si>
    <t>unknown metal</t>
  </si>
  <si>
    <t>shiny metal cube</t>
  </si>
  <si>
    <t>2018-441</t>
  </si>
  <si>
    <t>218-5</t>
  </si>
  <si>
    <t xml:space="preserve">unknown metal, likely iron </t>
  </si>
  <si>
    <t>five fragments and chunks of possibly metal waste, with rust</t>
  </si>
  <si>
    <t>2018-447</t>
  </si>
  <si>
    <t>222-3</t>
  </si>
  <si>
    <t>four fragments and chunks of possibly metal waste, with rust</t>
  </si>
  <si>
    <t>2018-483</t>
  </si>
  <si>
    <t>241-1</t>
  </si>
  <si>
    <t>20/9/2018</t>
  </si>
  <si>
    <t>25/9/2018</t>
  </si>
  <si>
    <t>2018-521</t>
  </si>
  <si>
    <t>Patio 1</t>
  </si>
  <si>
    <t>SM-1</t>
  </si>
  <si>
    <t>SM1-1</t>
  </si>
  <si>
    <t>UE6</t>
  </si>
  <si>
    <t>Metals</t>
  </si>
  <si>
    <t>Capa</t>
  </si>
  <si>
    <t>Escoria</t>
  </si>
  <si>
    <t>Chatarra</t>
  </si>
  <si>
    <t>No-Identificado</t>
  </si>
  <si>
    <t>UE10</t>
  </si>
  <si>
    <t>D</t>
  </si>
  <si>
    <t>UE11</t>
  </si>
  <si>
    <t>UE13</t>
  </si>
  <si>
    <t>Clavo</t>
  </si>
  <si>
    <t>UE18</t>
  </si>
  <si>
    <t>Bisagra</t>
  </si>
  <si>
    <t>UE21</t>
  </si>
  <si>
    <t>G</t>
  </si>
  <si>
    <t>F</t>
  </si>
  <si>
    <t>Mineral</t>
  </si>
  <si>
    <t>Malla de alambre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</si>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</sst>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"/>
    <numFmt numFmtId="166" formatCode="[$-409]dd\-mmm\-yy;@"/>
    <numFmt numFmtId="167" formatCode="0.0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pivotButton="1"/>
    <xf numFmtId="0" fontId="0" fillId="0" borderId="1" xfId="0" applyBorder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/>
    <xf numFmtId="167" fontId="0" fillId="0" borderId="1" xfId="0" applyNumberFormat="1" applyBorder="1"/>
    <xf numFmtId="0" fontId="0" fillId="0" borderId="0" xfId="0" applyAlignment="1">
      <alignment horizontal="left" inden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Count of Metal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counts!$B$2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counts!$A$3:$A$10</c:f>
              <c:strCache>
                <c:ptCount val="8"/>
                <c:pt idx="0">
                  <c:v>Door hinge</c:v>
                </c:pt>
                <c:pt idx="1">
                  <c:v>Nail</c:v>
                </c:pt>
                <c:pt idx="2">
                  <c:v>Ore</c:v>
                </c:pt>
                <c:pt idx="3">
                  <c:v>Scrap metal</c:v>
                </c:pt>
                <c:pt idx="4">
                  <c:v>Slag</c:v>
                </c:pt>
                <c:pt idx="5">
                  <c:v>Door lock</c:v>
                </c:pt>
                <c:pt idx="6">
                  <c:v>Unknown metal</c:v>
                </c:pt>
                <c:pt idx="7">
                  <c:v>Wire mesh</c:v>
                </c:pt>
              </c:strCache>
            </c:strRef>
          </c:cat>
          <c:val>
            <c:numRef>
              <c:f>counts!$B$3:$B$10</c:f>
              <c:numCache>
                <c:formatCode>General</c:formatCode>
                <c:ptCount val="8"/>
                <c:pt idx="0">
                  <c:v>2</c:v>
                </c:pt>
                <c:pt idx="1">
                  <c:v>16</c:v>
                </c:pt>
                <c:pt idx="2">
                  <c:v>2</c:v>
                </c:pt>
                <c:pt idx="3">
                  <c:v>6</c:v>
                </c:pt>
                <c:pt idx="4">
                  <c:v>15</c:v>
                </c:pt>
                <c:pt idx="5">
                  <c:v>1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2-4B3D-AA24-8F771BEBF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33408"/>
        <c:axId val="392035048"/>
      </c:barChart>
      <c:catAx>
        <c:axId val="39203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035048"/>
        <c:crosses val="autoZero"/>
        <c:auto val="1"/>
        <c:lblAlgn val="ctr"/>
        <c:lblOffset val="100"/>
        <c:noMultiLvlLbl val="0"/>
      </c:catAx>
      <c:valAx>
        <c:axId val="39203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0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3175</xdr:rowOff>
    </xdr:from>
    <xdr:to>
      <xdr:col>9</xdr:col>
      <xdr:colOff>0</xdr:colOff>
      <xdr:row>28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C87DA-654A-47AA-A08D-F6762C02C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h" refreshedDate="43845.598195833336" createdVersion="6" refreshedVersion="6" minRefreshableVersion="3" recordCount="55" xr:uid="{2AA3F652-B113-42D7-8C0B-4D4869F6701C}">
  <cacheSource type="worksheet">
    <worksheetSource ref="A2:AE57" sheet="DB"/>
  </cacheSource>
  <cacheFields count="35">
    <cacheField name="Box N°" numFmtId="0">
      <sharedItems containsSemiMixedTypes="0" containsString="0" containsNumber="1" containsInteger="1" minValue="14" maxValue="14"/>
    </cacheField>
    <cacheField name="Photo N°" numFmtId="49">
      <sharedItems/>
    </cacheField>
    <cacheField name="Inventory N°" numFmtId="0">
      <sharedItems/>
    </cacheField>
    <cacheField name="Material" numFmtId="0">
      <sharedItems/>
    </cacheField>
    <cacheField name="Site" numFmtId="0">
      <sharedItems/>
    </cacheField>
    <cacheField name="Sector" numFmtId="0">
      <sharedItems/>
    </cacheField>
    <cacheField name="Locus" numFmtId="164">
      <sharedItems containsMixedTypes="1" containsNumber="1" containsInteger="1" minValue="0" maxValue="241"/>
    </cacheField>
    <cacheField name="Patio/ Recinto" numFmtId="0">
      <sharedItems/>
    </cacheField>
    <cacheField name="U.E." numFmtId="0">
      <sharedItems containsMixedTypes="1" containsNumber="1" containsInteger="1" minValue="6" maxValue="25" count="13">
        <s v="-"/>
        <n v="19"/>
        <n v="18"/>
        <n v="25"/>
        <n v="24"/>
        <n v="23"/>
        <n v="11"/>
        <n v="10"/>
        <n v="16"/>
        <n v="6"/>
        <n v="17"/>
        <n v="21"/>
        <n v="13"/>
      </sharedItems>
    </cacheField>
    <cacheField name="Cuad." numFmtId="1">
      <sharedItems containsMixedTypes="1" containsNumber="1" containsInteger="1" minValue="1" maxValue="3"/>
    </cacheField>
    <cacheField name="U.C." numFmtId="165">
      <sharedItems containsMixedTypes="1" containsNumber="1" containsInteger="1" minValue="7" maxValue="25"/>
    </cacheField>
    <cacheField name="Bag N°" numFmtId="0">
      <sharedItems/>
    </cacheField>
    <cacheField name="Bag _ of _" numFmtId="0">
      <sharedItems/>
    </cacheField>
    <cacheField name="Screen size" numFmtId="0">
      <sharedItems/>
    </cacheField>
    <cacheField name="Total Bag Count" numFmtId="0">
      <sharedItems containsMixedTypes="1" containsNumber="1" containsInteger="1" minValue="1" maxValue="11"/>
    </cacheField>
    <cacheField name="Total Bag Weight (g)" numFmtId="0">
      <sharedItems containsSemiMixedTypes="0" containsString="0" containsNumber="1" minValue="0.25" maxValue="341.25"/>
    </cacheField>
    <cacheField name="Excavators' Inicials" numFmtId="0">
      <sharedItems/>
    </cacheField>
    <cacheField name="Date Excavated" numFmtId="0">
      <sharedItems containsDate="1" containsMixedTypes="1" minDate="2018-03-09T00:00:00" maxDate="2018-12-10T00:00:00"/>
    </cacheField>
    <cacheField name="Curators' Inicials" numFmtId="0">
      <sharedItems/>
    </cacheField>
    <cacheField name="Date Curated" numFmtId="14">
      <sharedItems containsDate="1" containsMixedTypes="1" minDate="2018-03-08T00:00:00" maxDate="2018-08-11T00:00:00"/>
    </cacheField>
    <cacheField name="Analysts'  Initials" numFmtId="0">
      <sharedItems/>
    </cacheField>
    <cacheField name="Date analyzed" numFmtId="0">
      <sharedItems containsDate="1" containsMixedTypes="1" minDate="2018-01-11T00:00:00" maxDate="2018-01-12T00:00:00"/>
    </cacheField>
    <cacheField name="Metal Type" numFmtId="0">
      <sharedItems count="11">
        <s v="Nail"/>
        <s v="Slag"/>
        <s v="Scrap metal"/>
        <s v="Door hinge"/>
        <s v="Wire mesh"/>
        <s v="Door lock"/>
        <s v="Ore?"/>
        <s v="Unknown metal"/>
        <s v="Pin/Nail" u="1"/>
        <s v="Door hinge?" u="1"/>
        <s v="Tool or hinge" u="1"/>
      </sharedItems>
    </cacheField>
    <cacheField name="Specific name" numFmtId="0">
      <sharedItems containsBlank="1"/>
    </cacheField>
    <cacheField name="Reference" numFmtId="0">
      <sharedItems containsBlank="1"/>
    </cacheField>
    <cacheField name="Material2" numFmtId="0">
      <sharedItems/>
    </cacheField>
    <cacheField name="Specific material" numFmtId="0">
      <sharedItems containsBlank="1"/>
    </cacheField>
    <cacheField name="Portion" numFmtId="0">
      <sharedItems/>
    </cacheField>
    <cacheField name="Wear" numFmtId="0">
      <sharedItems containsBlank="1"/>
    </cacheField>
    <cacheField name="Description" numFmtId="0">
      <sharedItems/>
    </cacheField>
    <cacheField name="Measurments" numFmtId="0">
      <sharedItems containsBlank="1"/>
    </cacheField>
    <cacheField name="Indiv. Count" numFmtId="0">
      <sharedItems containsMixedTypes="1" containsNumber="1" containsInteger="1" minValue="1" maxValue="9"/>
    </cacheField>
    <cacheField name="Indiv. Weight (g)" numFmtId="0">
      <sharedItems containsSemiMixedTypes="0" containsString="0" containsNumber="1" minValue="0.13" maxValue="341.25"/>
    </cacheField>
    <cacheField name="Comments/Observations" numFmtId="0">
      <sharedItems/>
    </cacheField>
    <cacheField name="Test with XRF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n v="14"/>
    <s v="2018-1-12"/>
    <s v="2018-040"/>
    <s v="Metal"/>
    <s v="Trapiche"/>
    <s v="B"/>
    <n v="0"/>
    <s v="Patio 3"/>
    <x v="0"/>
    <s v="-"/>
    <n v="25"/>
    <s v="UC25-2"/>
    <s v="1 de 1"/>
    <s v="-"/>
    <n v="1"/>
    <n v="3.72"/>
    <s v="JMS"/>
    <s v="13/8/2018"/>
    <s v="RP"/>
    <d v="2018-03-08T00:00:00"/>
    <s v="SAK"/>
    <s v="31/10/2018"/>
    <x v="0"/>
    <s v="L-headed"/>
    <s v="Noel Hume 1970"/>
    <s v="Iron"/>
    <s v="Wrought iron"/>
    <s v="complete"/>
    <s v="rust"/>
    <s v="hand-wrought nail"/>
    <s v="body: 40.54 mm len; 5.25 mm wid"/>
    <n v="1"/>
    <n v="3.72"/>
    <s v="lacking large head, appears to be bent at tip, square body"/>
    <s v="no"/>
  </r>
  <r>
    <n v="14"/>
    <s v="2018-13-19"/>
    <s v="2018-064"/>
    <s v="Metal"/>
    <s v="Trapiche"/>
    <s v="B"/>
    <n v="13"/>
    <s v="Recinto 24"/>
    <x v="1"/>
    <s v="-"/>
    <s v="-"/>
    <s v="013-3"/>
    <s v="1 de 1"/>
    <s v="1/4 in"/>
    <n v="1"/>
    <n v="31.93"/>
    <s v="JVG"/>
    <d v="2018-07-08T00:00:00"/>
    <s v="NRA"/>
    <d v="2018-06-08T00:00:00"/>
    <s v="SAK"/>
    <s v="31/10/2018"/>
    <x v="1"/>
    <m/>
    <m/>
    <s v="Metal oxides"/>
    <m/>
    <s v="fragment"/>
    <m/>
    <s v="glassy waste product"/>
    <m/>
    <n v="1"/>
    <n v="31.93"/>
    <s v="large chunk of glassy slag"/>
    <s v="yes"/>
  </r>
  <r>
    <n v="14"/>
    <s v="2018-20-26"/>
    <s v="2018-084"/>
    <s v="Metal"/>
    <s v="Trapiche"/>
    <s v="B"/>
    <n v="19"/>
    <s v="Recinto 21"/>
    <x v="2"/>
    <s v="-"/>
    <s v="-"/>
    <s v="019-4"/>
    <s v="1 de 1"/>
    <s v="1/4 in"/>
    <n v="3"/>
    <n v="6.65"/>
    <s v="JDNU"/>
    <d v="2018-10-08T00:00:00"/>
    <s v="NRA"/>
    <d v="2018-06-08T00:00:00"/>
    <s v="SAK"/>
    <s v="31/10/2018"/>
    <x v="1"/>
    <m/>
    <m/>
    <s v="Metal oxides"/>
    <s v="Vitrified earth"/>
    <s v="fragment"/>
    <m/>
    <s v="vitrified earth, very light and not dense"/>
    <m/>
    <n v="3"/>
    <n v="6.65"/>
    <s v="possibly a varient of slag, a chunk of vitrified earth"/>
    <s v="no"/>
  </r>
  <r>
    <n v="14"/>
    <s v="2018-27-32"/>
    <s v="2018-149"/>
    <s v="Metal"/>
    <s v="Trapiche"/>
    <s v="B"/>
    <n v="0"/>
    <s v="Patio 4"/>
    <x v="0"/>
    <s v="-"/>
    <n v="20"/>
    <s v="UC20-2"/>
    <s v="1 de 1"/>
    <s v="-"/>
    <n v="1"/>
    <n v="30.51"/>
    <s v="SAK"/>
    <d v="2018-04-08T00:00:00"/>
    <s v="KDC"/>
    <s v="22/8/2018"/>
    <s v="SAK"/>
    <s v="31/10/2018"/>
    <x v="2"/>
    <m/>
    <m/>
    <s v="Copper"/>
    <m/>
    <s v="fragment"/>
    <s v="green patina"/>
    <s v="scrap piece of copper"/>
    <m/>
    <n v="1"/>
    <n v="30.51"/>
    <s v="heavy chunk of metal, found on surface"/>
    <s v="yes"/>
  </r>
  <r>
    <n v="14"/>
    <s v="2018-33-43"/>
    <s v="2018-150"/>
    <s v="Metal"/>
    <s v="Trapiche"/>
    <s v="C"/>
    <n v="0"/>
    <s v="Patio 5"/>
    <x v="0"/>
    <s v="-"/>
    <n v="7"/>
    <s v="UC07-2"/>
    <s v="1 de 1"/>
    <s v="-"/>
    <n v="1"/>
    <n v="6.64"/>
    <s v="SAK"/>
    <d v="2018-04-08T00:00:00"/>
    <s v="KDC"/>
    <s v="22/8/2018"/>
    <s v="SAK"/>
    <s v="31/10/2018"/>
    <x v="2"/>
    <m/>
    <m/>
    <s v="Copper"/>
    <m/>
    <s v="fragment"/>
    <s v="green patina"/>
    <s v="scrap piece of copper"/>
    <m/>
    <n v="1"/>
    <n v="6.64"/>
    <s v="thin piece of metal, appears worked and bent at tip"/>
    <s v="yes"/>
  </r>
  <r>
    <n v="14"/>
    <s v="2018-44-49"/>
    <s v="2018-152"/>
    <s v="Metal"/>
    <s v="Trapiche"/>
    <s v="C"/>
    <n v="47"/>
    <s v="Patio 5"/>
    <x v="3"/>
    <s v="-"/>
    <s v="-"/>
    <s v="047-2"/>
    <s v="1 de 1"/>
    <s v="1/4 in"/>
    <n v="1"/>
    <n v="1.25"/>
    <s v="JNU"/>
    <d v="2018-08-08T00:00:00"/>
    <s v="KDC"/>
    <s v="22/8/2018"/>
    <s v="SAK"/>
    <s v="31/10/2018"/>
    <x v="1"/>
    <m/>
    <m/>
    <s v="Metal oxides"/>
    <s v="Vitrified earth"/>
    <s v="fragment"/>
    <m/>
    <s v="vitrified earth, very light and not dense"/>
    <m/>
    <n v="1"/>
    <n v="1.25"/>
    <s v="possibly a varient of slag, a chunk of vitrified earth"/>
    <s v="no"/>
  </r>
  <r>
    <n v="14"/>
    <s v="2018-50-57"/>
    <s v="2018-153"/>
    <s v="Metal"/>
    <s v="Trapiche"/>
    <s v="B"/>
    <n v="16"/>
    <s v="Recinto 24"/>
    <x v="1"/>
    <s v="-"/>
    <s v="-"/>
    <s v="016-4"/>
    <s v="1 de 1"/>
    <s v="1/4 in"/>
    <n v="2"/>
    <n v="67.98"/>
    <s v="JMS"/>
    <d v="2018-04-08T00:00:00"/>
    <s v="KDC"/>
    <s v="22/8/2018"/>
    <s v="SAK"/>
    <s v="31/10/2018"/>
    <x v="3"/>
    <m/>
    <m/>
    <s v="Iron"/>
    <s v="Wrought iron"/>
    <s v="fragment"/>
    <s v="rust"/>
    <s v="angled, thick piece of iron"/>
    <m/>
    <n v="1"/>
    <n v="67.98"/>
    <s v="possibly a part of a door hinge, found near doorway, corroded with rust"/>
    <s v="no"/>
  </r>
  <r>
    <n v="14"/>
    <s v="-"/>
    <s v="2018-154"/>
    <s v="Metal"/>
    <s v="Trapiche"/>
    <s v="C"/>
    <n v="50"/>
    <s v="Patio 5"/>
    <x v="3"/>
    <s v="-"/>
    <s v="-"/>
    <s v="050-3"/>
    <s v="1 de 1"/>
    <s v="1/4 in"/>
    <s v="-"/>
    <n v="0.72"/>
    <s v="JNU"/>
    <d v="2018-09-08T00:00:00"/>
    <s v="KDC"/>
    <s v="22/8/2018"/>
    <s v="SAK"/>
    <s v="31/10/2018"/>
    <x v="2"/>
    <m/>
    <m/>
    <s v="Copper"/>
    <m/>
    <s v="fragment"/>
    <s v="green patina"/>
    <s v="small fragments of greenish material"/>
    <m/>
    <s v="&gt;6"/>
    <n v="0.72"/>
    <s v="very fragmented small pieces; either natural rock or copper; green in color"/>
    <s v="no"/>
  </r>
  <r>
    <n v="14"/>
    <s v="2018-58-63"/>
    <s v="2018-155"/>
    <s v="Metal"/>
    <s v="Trapiche"/>
    <s v="C"/>
    <n v="41"/>
    <s v="Recinto 25"/>
    <x v="4"/>
    <s v="-"/>
    <s v="-"/>
    <s v="041-4"/>
    <s v="1 de 1"/>
    <s v="1/4 in"/>
    <n v="2"/>
    <n v="0.96"/>
    <s v="RP"/>
    <d v="2018-07-08T00:00:00"/>
    <s v="KDC"/>
    <s v="22/8/2018"/>
    <s v="SAK"/>
    <s v="31/10/2018"/>
    <x v="4"/>
    <m/>
    <m/>
    <s v="Copper"/>
    <m/>
    <s v="fragment"/>
    <s v="green patina"/>
    <s v="thin pieces of wire woven into a mesh"/>
    <m/>
    <n v="2"/>
    <n v="0.96"/>
    <s v="thin pieces of copper wire woven together; unclear what its purpose was"/>
    <s v="no"/>
  </r>
  <r>
    <n v="14"/>
    <s v="2018-64-69"/>
    <s v="2018-170"/>
    <s v="Metal"/>
    <s v="Trapiche"/>
    <s v="C"/>
    <n v="34"/>
    <s v="Patio 5"/>
    <x v="5"/>
    <s v="-"/>
    <s v="-"/>
    <s v="034-4"/>
    <s v="1 de 1"/>
    <s v="1/4 in"/>
    <n v="1"/>
    <n v="5.79"/>
    <s v="SAK"/>
    <d v="2018-07-08T00:00:00"/>
    <s v="EDR"/>
    <s v="13/9/2018"/>
    <s v="SAK"/>
    <s v="31/10/2018"/>
    <x v="0"/>
    <s v="Caret-head nail"/>
    <s v="Flint and Flint 2003"/>
    <s v="Iron"/>
    <s v="Wrought iron"/>
    <s v="complete"/>
    <s v="rust"/>
    <s v="hand-wrought nail"/>
    <s v="body: 57.08 mm len; 3.89 mm wid; head: 13.41 mm len; 14.47 mm wid"/>
    <n v="1"/>
    <n v="5.79"/>
    <s v="large irregular head; slightly bent distal end; square body"/>
    <s v="no"/>
  </r>
  <r>
    <n v="14"/>
    <s v="2018-70-75"/>
    <s v="2018-172"/>
    <s v="Metal"/>
    <s v="Trapiche"/>
    <s v="C"/>
    <n v="36"/>
    <s v="Recinto 25"/>
    <x v="4"/>
    <s v="-"/>
    <s v="-"/>
    <s v="036-5"/>
    <s v="1 de 1"/>
    <s v="1/4 in"/>
    <n v="1"/>
    <n v="12.08"/>
    <s v="RP"/>
    <d v="2018-07-08T00:00:00"/>
    <s v="EDR"/>
    <s v="13/9/2018"/>
    <s v="SAK"/>
    <s v="31/10/2018"/>
    <x v="0"/>
    <s v="Caret-head nail"/>
    <s v="Flint and Flint 2003"/>
    <s v="Iron"/>
    <s v="Wrought iron"/>
    <s v="complete"/>
    <s v="rust"/>
    <s v="hand-wrought nail"/>
    <s v="body: 50.53 mm len; 8.96 mm wid; head: 19.14 mm len; 14.68 mm wid"/>
    <n v="1"/>
    <n v="12.08"/>
    <s v="heavily rusted; irregular and large head, square body"/>
    <s v="no"/>
  </r>
  <r>
    <n v="14"/>
    <s v="2018-76-78"/>
    <s v="2018-174"/>
    <s v="Metal"/>
    <s v="Trapiche"/>
    <s v="C"/>
    <n v="38"/>
    <s v="Patio 5"/>
    <x v="5"/>
    <s v="-"/>
    <s v="-"/>
    <s v="038-1"/>
    <s v="1 de 1"/>
    <s v="1/4 in"/>
    <n v="11"/>
    <n v="118.53"/>
    <s v="SAK"/>
    <d v="2018-07-08T00:00:00"/>
    <s v="EDR"/>
    <s v="13/9/2018"/>
    <s v="SAK"/>
    <s v="31/10/2018"/>
    <x v="0"/>
    <s v="Caret-head nail"/>
    <s v="Flint and Flint 2003"/>
    <s v="Iron"/>
    <s v="Wrought iron"/>
    <s v="fragment"/>
    <s v="rust"/>
    <s v="hand-wrought nail"/>
    <s v="body: 36.22 mm len; 6.28 mm wid"/>
    <n v="1"/>
    <n v="4.0199999999999996"/>
    <s v="body of nail, missing head and distal end, square body"/>
    <s v="no"/>
  </r>
  <r>
    <n v="14"/>
    <s v="2018-79-91"/>
    <s v="2018-174"/>
    <s v="Metal"/>
    <s v="Trapiche"/>
    <s v="C"/>
    <n v="38"/>
    <s v="Patio 5"/>
    <x v="5"/>
    <s v="-"/>
    <s v="-"/>
    <s v="038-1"/>
    <s v="1 de 1"/>
    <s v="1/4 in"/>
    <n v="11"/>
    <n v="118.53"/>
    <s v="SAK"/>
    <d v="2018-07-08T00:00:00"/>
    <s v="EDR"/>
    <s v="13/9/2018"/>
    <s v="SAK"/>
    <s v="31/10/2018"/>
    <x v="5"/>
    <m/>
    <m/>
    <s v="Iron"/>
    <s v="Wrought iron"/>
    <s v="fragment"/>
    <s v="rust"/>
    <s v="rectangular piece of worked iron"/>
    <s v="75.11 mm len; 19.53 mm wid"/>
    <n v="1"/>
    <n v="53.91"/>
    <s v="potentially a knife or hinge for door; heavily rusted"/>
    <s v="no"/>
  </r>
  <r>
    <n v="14"/>
    <s v="2018-92-95"/>
    <s v="2018-174"/>
    <s v="Metal"/>
    <s v="Trapiche"/>
    <s v="C"/>
    <n v="38"/>
    <s v="Patio 5"/>
    <x v="5"/>
    <s v="-"/>
    <s v="-"/>
    <s v="038-1"/>
    <s v="1 de 1"/>
    <s v="1/4 in"/>
    <n v="11"/>
    <n v="118.53"/>
    <s v="SAK"/>
    <d v="2018-07-08T00:00:00"/>
    <s v="EDR"/>
    <s v="13/9/2018"/>
    <s v="SAK"/>
    <s v="31/10/2018"/>
    <x v="1"/>
    <m/>
    <m/>
    <s v="Metal oxides"/>
    <s v="Vitrified earth"/>
    <s v="fragment"/>
    <m/>
    <s v="vitrified earth, very light and not dense"/>
    <m/>
    <n v="3"/>
    <n v="10.78"/>
    <s v="possibly a varient of slag, a chunk of vitrified earth"/>
    <s v="yes"/>
  </r>
  <r>
    <n v="14"/>
    <s v="-"/>
    <s v="2018-174"/>
    <s v="Metal"/>
    <s v="Trapiche"/>
    <s v="C"/>
    <n v="38"/>
    <s v="Patio 5"/>
    <x v="5"/>
    <s v="-"/>
    <s v="-"/>
    <s v="038-1"/>
    <s v="1 de 1"/>
    <s v="1/4 in"/>
    <n v="11"/>
    <n v="118.53"/>
    <s v="SAK"/>
    <d v="2018-07-08T00:00:00"/>
    <s v="EDR"/>
    <s v="13/9/2018"/>
    <s v="SAK"/>
    <s v="31/10/2018"/>
    <x v="2"/>
    <m/>
    <m/>
    <s v="Copper"/>
    <m/>
    <s v="fragment"/>
    <s v="green patina"/>
    <s v="small fragments of greenish material"/>
    <m/>
    <n v="5"/>
    <n v="4.62"/>
    <s v="very fragmented small pieces; either natural rock or copper; green in color"/>
    <s v="no"/>
  </r>
  <r>
    <n v="14"/>
    <s v="2018-96"/>
    <s v="2018-174"/>
    <s v="Metal"/>
    <s v="Trapiche"/>
    <s v="C"/>
    <n v="38"/>
    <s v="Patio 5"/>
    <x v="5"/>
    <s v="-"/>
    <s v="-"/>
    <s v="038-1"/>
    <s v="1 de 1"/>
    <s v="1/4 in"/>
    <n v="11"/>
    <n v="118.53"/>
    <s v="SAK"/>
    <d v="2018-07-08T00:00:00"/>
    <s v="EDR"/>
    <s v="13/9/2018"/>
    <s v="SAK"/>
    <s v="31/10/2018"/>
    <x v="6"/>
    <m/>
    <m/>
    <s v="UID"/>
    <m/>
    <s v="fragment"/>
    <m/>
    <s v="ore or rock covered with layer of smelted metal"/>
    <m/>
    <n v="1"/>
    <n v="41.2"/>
    <s v="appears to be rock covered with a patina of shiny ore/refined mineral"/>
    <s v="yes"/>
  </r>
  <r>
    <n v="14"/>
    <s v="2018-97-102"/>
    <s v="2018-178"/>
    <s v="Metal"/>
    <s v="Trapiche"/>
    <s v="B"/>
    <n v="42"/>
    <s v="Recinto 24"/>
    <x v="1"/>
    <n v="1"/>
    <s v="-"/>
    <s v="042-8"/>
    <s v="1 de 1"/>
    <s v="1/4 in"/>
    <n v="5"/>
    <n v="33.67"/>
    <s v="JCHS/NRA"/>
    <d v="2018-08-08T00:00:00"/>
    <s v="EDR"/>
    <s v="13/9/2018"/>
    <s v="SAK"/>
    <s v="31/10/2018"/>
    <x v="0"/>
    <m/>
    <m/>
    <s v="Iron"/>
    <s v="Wrought iron"/>
    <s v="complete"/>
    <s v="rust"/>
    <s v="hand-wrought nail"/>
    <s v="body: 45.32 mm len, 9.93 mm wid"/>
    <n v="1"/>
    <n v="18.04"/>
    <s v="heavily rusted; irregular and large head, square body"/>
    <s v="no"/>
  </r>
  <r>
    <n v="14"/>
    <s v="2018-97-102"/>
    <s v="2018-178"/>
    <s v="Metal"/>
    <s v="Trapiche"/>
    <s v="B"/>
    <n v="42"/>
    <s v="Recinto 24"/>
    <x v="1"/>
    <n v="1"/>
    <s v="-"/>
    <s v="042-8"/>
    <s v="1 de 1"/>
    <s v="1/4 in"/>
    <n v="5"/>
    <n v="33.67"/>
    <s v="JCHS/NRA"/>
    <d v="2018-08-08T00:00:00"/>
    <s v="EDR"/>
    <s v="13/9/2018"/>
    <s v="SAK"/>
    <s v="31/10/2018"/>
    <x v="0"/>
    <s v="Caret-head nail"/>
    <s v="Flint and Flint 2003"/>
    <s v="Iron"/>
    <s v="Wrought iron"/>
    <s v="complete"/>
    <s v="rust"/>
    <s v="hand-wrought nail"/>
    <s v="body: 35.4 mm len, 5.95 mm wid; head: 10.74 mm len, 11.18 mm wid"/>
    <n v="1"/>
    <n v="5.99"/>
    <s v="heavily rusted; irregular and large head, square body"/>
    <s v="no"/>
  </r>
  <r>
    <n v="14"/>
    <s v="2018-97-102"/>
    <s v="2018-178"/>
    <s v="Metal"/>
    <s v="Trapiche"/>
    <s v="B"/>
    <n v="42"/>
    <s v="Recinto 24"/>
    <x v="1"/>
    <n v="1"/>
    <s v="-"/>
    <s v="042-8"/>
    <s v="1 de 1"/>
    <s v="1/4 in"/>
    <n v="5"/>
    <n v="33.67"/>
    <s v="JCHS/NRA"/>
    <d v="2018-08-08T00:00:00"/>
    <s v="EDR"/>
    <s v="13/9/2018"/>
    <s v="SAK"/>
    <s v="31/10/2018"/>
    <x v="3"/>
    <m/>
    <m/>
    <s v="Iron"/>
    <s v="Wrought iron"/>
    <s v="fragment"/>
    <s v="rust"/>
    <s v="thin piece of iron"/>
    <s v="64.15 mm len, 17.6 mm wid; 2.59 mm dep (thickness)"/>
    <n v="1"/>
    <n v="8.23"/>
    <s v="Thin piece of metal, unknown use"/>
    <s v="no"/>
  </r>
  <r>
    <n v="14"/>
    <s v="2018-97-102"/>
    <s v="2018-178"/>
    <s v="Metal"/>
    <s v="Trapiche"/>
    <s v="B"/>
    <n v="42"/>
    <s v="Recinto 24"/>
    <x v="1"/>
    <n v="1"/>
    <s v="-"/>
    <s v="042-8"/>
    <s v="1 de 1"/>
    <s v="1/4 in"/>
    <n v="5"/>
    <n v="33.67"/>
    <s v="JCHS/NRA"/>
    <d v="2018-08-08T00:00:00"/>
    <s v="EDR"/>
    <s v="13/9/2018"/>
    <s v="SAK"/>
    <s v="31/10/2018"/>
    <x v="0"/>
    <s v="lath"/>
    <m/>
    <s v="Iron"/>
    <s v="Wrought iron"/>
    <s v="3/4 complete"/>
    <s v="rust"/>
    <s v="thin nail or iron pin"/>
    <s v="17.7 mm len, 2.15 mm wid"/>
    <n v="1"/>
    <n v="0.13"/>
    <s v="very small, circular pin or nail, circular body"/>
    <s v="no"/>
  </r>
  <r>
    <n v="14"/>
    <s v="2018-103-106"/>
    <s v="2018-178"/>
    <s v="Metal"/>
    <s v="Trapiche"/>
    <s v="B"/>
    <n v="42"/>
    <s v="Recinto 24"/>
    <x v="1"/>
    <n v="1"/>
    <s v="-"/>
    <s v="042-8"/>
    <s v="1 de 1"/>
    <s v="1/4 in"/>
    <n v="5"/>
    <n v="33.67"/>
    <s v="JCHS/NRA"/>
    <d v="2018-08-08T00:00:00"/>
    <s v="EDR"/>
    <s v="13/9/2018"/>
    <s v="SAK"/>
    <s v="31/10/2018"/>
    <x v="7"/>
    <m/>
    <m/>
    <s v="UID"/>
    <m/>
    <s v="fragment"/>
    <m/>
    <s v="circular, heavy with a small hole"/>
    <m/>
    <n v="1"/>
    <n v="1.27"/>
    <s v="circular piece of metal/rock, relatively heavy for its size, small hole in one end"/>
    <s v="no"/>
  </r>
  <r>
    <n v="14"/>
    <s v="-"/>
    <s v="2018-198"/>
    <s v="Metal"/>
    <s v="Trapiche"/>
    <s v="A"/>
    <n v="75"/>
    <s v="Recinto 5"/>
    <x v="6"/>
    <s v="-"/>
    <s v="-"/>
    <s v="075-3"/>
    <s v="1 de 1"/>
    <s v="1/4 in"/>
    <n v="3"/>
    <n v="10.71"/>
    <s v="JCHS/NRA"/>
    <s v="15/8/2018"/>
    <s v="EDR"/>
    <s v="13/9/2018"/>
    <s v="SAK"/>
    <s v="31/10/2018"/>
    <x v="7"/>
    <m/>
    <m/>
    <s v="UID"/>
    <m/>
    <s v="fragment"/>
    <m/>
    <s v="ore or rock covered with layer of smelted metal"/>
    <m/>
    <n v="3"/>
    <n v="10.71"/>
    <s v="rock or ore covered in a shiny mineral substance"/>
    <s v="yes"/>
  </r>
  <r>
    <n v="14"/>
    <s v="2018-107-114"/>
    <s v="2018-207"/>
    <s v="Metal"/>
    <s v="Trapiche"/>
    <s v="A"/>
    <n v="80"/>
    <s v="Recinto 9"/>
    <x v="7"/>
    <s v="-"/>
    <s v="-"/>
    <s v="080-1"/>
    <s v="1 de 1"/>
    <s v="1/4 in"/>
    <n v="1"/>
    <n v="130.47"/>
    <s v="JNU"/>
    <s v="15/8/2018"/>
    <s v="EDR"/>
    <s v="14/9/2018"/>
    <s v="SAK"/>
    <s v="31/10/2018"/>
    <x v="1"/>
    <m/>
    <m/>
    <s v="Metal oxides"/>
    <m/>
    <s v="fragment"/>
    <m/>
    <s v="glassy waste product"/>
    <m/>
    <n v="1"/>
    <n v="130.47"/>
    <s v="large chunk of glassy slag, very heavy"/>
    <s v="yes"/>
  </r>
  <r>
    <n v="14"/>
    <s v="-"/>
    <s v="2018-215"/>
    <s v="Metal"/>
    <s v="Trapiche"/>
    <s v="A"/>
    <n v="98"/>
    <s v="Recinto 5"/>
    <x v="6"/>
    <n v="1"/>
    <s v="-"/>
    <s v="098-1"/>
    <s v="1 de 1"/>
    <s v="1/4 in"/>
    <n v="1"/>
    <n v="1.89"/>
    <s v="NRA"/>
    <s v="20/8/2018"/>
    <s v="EDR"/>
    <s v="14/9/2018"/>
    <s v="SAK"/>
    <d v="2018-01-11T00:00:00"/>
    <x v="7"/>
    <m/>
    <m/>
    <s v="UID"/>
    <m/>
    <s v="fragment"/>
    <m/>
    <s v="ore or rock covered with layer of smelted metal"/>
    <m/>
    <n v="1"/>
    <n v="1.89"/>
    <s v="rock or ore covered in a shiny mineral substance"/>
    <s v="yes"/>
  </r>
  <r>
    <n v="14"/>
    <s v="2018-115-121"/>
    <s v="2018-235"/>
    <s v="Metal"/>
    <s v="Trapiche"/>
    <s v="B"/>
    <n v="119"/>
    <s v="Recinto 15"/>
    <x v="8"/>
    <n v="1"/>
    <s v="-"/>
    <s v="119-3"/>
    <s v="1 de 1"/>
    <s v="1/4 in"/>
    <n v="2"/>
    <n v="19.79"/>
    <s v="SAK"/>
    <s v="24/08/2018"/>
    <s v="EDR"/>
    <s v="14/9/2018"/>
    <s v="SAK"/>
    <s v="31/10/2018"/>
    <x v="0"/>
    <m/>
    <m/>
    <s v="Iron"/>
    <s v="Wrought iron"/>
    <s v="fragment"/>
    <s v="rust"/>
    <s v="hand-wrought nail"/>
    <s v="61.62 cm len, 8.12 cm wid"/>
    <n v="1"/>
    <n v="17.2"/>
    <s v="heavily rusted; no head; square body"/>
    <s v="no"/>
  </r>
  <r>
    <n v="14"/>
    <s v="2018-122"/>
    <s v="2018-235"/>
    <s v="Metal"/>
    <s v="Trapiche"/>
    <s v="B"/>
    <n v="119"/>
    <s v="Recinto 15"/>
    <x v="8"/>
    <n v="1"/>
    <s v="-"/>
    <s v="119-3"/>
    <s v="1 de 1"/>
    <s v="1/4 in"/>
    <n v="2"/>
    <n v="19.79"/>
    <s v="SAK"/>
    <s v="24/08/2018"/>
    <s v="EDR"/>
    <s v="14/9/2018"/>
    <s v="SAK"/>
    <s v="31/10/2018"/>
    <x v="7"/>
    <m/>
    <m/>
    <s v="UID"/>
    <m/>
    <s v="fragment"/>
    <m/>
    <s v="ore or rock covered with layer of smelted metal"/>
    <m/>
    <n v="1"/>
    <n v="0.96"/>
    <s v="rock or ore covered in a shiny mineral substance"/>
    <s v="yes"/>
  </r>
  <r>
    <n v="14"/>
    <s v="-"/>
    <s v="2018-251"/>
    <s v="Metal"/>
    <s v="Trapiche"/>
    <s v="B"/>
    <n v="130"/>
    <s v="Patio 3"/>
    <x v="9"/>
    <s v="-"/>
    <s v="-"/>
    <s v="130-2"/>
    <s v="1 de 1"/>
    <s v="1/4 in"/>
    <n v="3"/>
    <n v="35.78"/>
    <s v="SAK"/>
    <s v="28/08/2018"/>
    <s v="EDR"/>
    <s v="14/9/2018"/>
    <s v="SAK"/>
    <s v="31/10/2018"/>
    <x v="1"/>
    <m/>
    <m/>
    <s v="Metal oxides"/>
    <m/>
    <s v="fragment"/>
    <m/>
    <s v="vitrified earth, very light and not dense"/>
    <m/>
    <n v="1"/>
    <n v="8.19"/>
    <s v="possibly a varient of slag, a chunk of vitrified earth"/>
    <s v="no"/>
  </r>
  <r>
    <n v="14"/>
    <s v="2018-123-126"/>
    <s v="2018-251"/>
    <s v="Metal"/>
    <s v="Trapiche"/>
    <s v="B"/>
    <n v="130"/>
    <s v="Patio 3"/>
    <x v="9"/>
    <s v="-"/>
    <s v="-"/>
    <s v="130-2"/>
    <s v="1 de 1"/>
    <s v="1/4 in"/>
    <n v="3"/>
    <n v="35.78"/>
    <s v="SAK"/>
    <s v="28/08/2018"/>
    <s v="EDR"/>
    <s v="14/9/2018"/>
    <s v="SAK"/>
    <s v="31/10/2018"/>
    <x v="2"/>
    <m/>
    <m/>
    <s v="Iron"/>
    <s v="Wrought iron"/>
    <s v="fragment"/>
    <s v="rust"/>
    <s v="thin piece of iron"/>
    <m/>
    <n v="1"/>
    <n v="10.93"/>
    <s v="heavily rusted piece of iron, potentially used as a door hinge, hard to say"/>
    <s v="no"/>
  </r>
  <r>
    <n v="14"/>
    <s v="-"/>
    <s v="2018-251"/>
    <s v="Metal"/>
    <s v="Trapiche"/>
    <s v="B"/>
    <n v="130"/>
    <s v="Patio 3"/>
    <x v="9"/>
    <s v="-"/>
    <s v="-"/>
    <s v="130-2"/>
    <s v="1 de 1"/>
    <s v="1/4 in"/>
    <n v="3"/>
    <n v="35.78"/>
    <s v="SAK"/>
    <s v="28/08/2018"/>
    <s v="EDR"/>
    <s v="14/9/2018"/>
    <s v="SAK"/>
    <s v="31/10/2018"/>
    <x v="7"/>
    <m/>
    <m/>
    <s v="UID"/>
    <m/>
    <s v="fragment"/>
    <m/>
    <s v="ore or rock covered with layer of smelted metal"/>
    <m/>
    <n v="1"/>
    <n v="13.54"/>
    <s v="rock or ore covered in a shiny mineral substance"/>
    <s v="no"/>
  </r>
  <r>
    <n v="14"/>
    <s v="2018-127-128"/>
    <s v="2018-277"/>
    <s v="Metal"/>
    <s v="Trapiche"/>
    <s v="B"/>
    <n v="150"/>
    <s v="Recinto 24"/>
    <x v="1"/>
    <n v="2"/>
    <s v="-"/>
    <s v="150-5"/>
    <s v="1 de 1"/>
    <s v="1/4 in"/>
    <n v="2"/>
    <n v="0.25"/>
    <s v="SAK"/>
    <s v="30/08/2018"/>
    <s v="EDR"/>
    <s v="14/9/2018"/>
    <s v="SAK"/>
    <s v="31/10/2018"/>
    <x v="0"/>
    <s v="lath"/>
    <m/>
    <s v="Iron"/>
    <s v="Wrought iron"/>
    <s v="fragment"/>
    <s v="rust"/>
    <s v="thin nail or iron pin"/>
    <m/>
    <n v="2"/>
    <n v="0.25"/>
    <s v="2 thin pieces of metal, unknown use"/>
    <s v="no"/>
  </r>
  <r>
    <n v="14"/>
    <s v="2018-129-133"/>
    <s v="2018-357"/>
    <s v="Metal"/>
    <s v="Trapiche"/>
    <s v="C"/>
    <n v="176"/>
    <s v="Patio 5"/>
    <x v="5"/>
    <n v="2"/>
    <s v="-"/>
    <s v="176-4"/>
    <s v="1 de 1"/>
    <s v="1/4 in"/>
    <n v="1"/>
    <n v="1.55"/>
    <s v="SAK"/>
    <d v="2018-05-09T00:00:00"/>
    <s v="RES"/>
    <s v="17/9/2018"/>
    <s v="SAK"/>
    <s v="31/10/2018"/>
    <x v="0"/>
    <s v="Scupper"/>
    <s v="Noel Hume 1970"/>
    <s v="Iron"/>
    <s v="Wrought iron"/>
    <s v="fragment"/>
    <s v="rust"/>
    <s v="hand-wrought nail"/>
    <s v="body: 27.58 mm len, 3.37 mm wid, head: 10.73 mm len, 9.71 mm wid"/>
    <n v="1"/>
    <n v="1.55"/>
    <s v="small nail, tapered smaller on distal point, head is irregular and diamond shaped"/>
    <s v="no"/>
  </r>
  <r>
    <n v="14"/>
    <s v="2018-134-139"/>
    <s v="2018-359"/>
    <s v="Metal"/>
    <s v="Trapiche"/>
    <s v="C"/>
    <n v="177"/>
    <s v="Patio 5"/>
    <x v="5"/>
    <n v="2"/>
    <s v="-"/>
    <s v="177-3"/>
    <s v="1 de 1"/>
    <s v="1/4 in"/>
    <n v="1"/>
    <n v="1.52"/>
    <s v="SAK"/>
    <d v="2018-06-09T00:00:00"/>
    <s v="RES"/>
    <s v="17/9/2018"/>
    <s v="SAK"/>
    <s v="31/10/2018"/>
    <x v="0"/>
    <s v="Scupper"/>
    <s v="Noel Hume 1970"/>
    <s v="Iron"/>
    <s v="Wrought iron"/>
    <s v="fragment"/>
    <s v="rust"/>
    <s v="hand-wrought nail"/>
    <m/>
    <n v="1"/>
    <n v="1.52"/>
    <s v="small rusted fragment of what appears to be a nail, overly rusted. Hard to say"/>
    <s v="no"/>
  </r>
  <r>
    <n v="14"/>
    <s v="2018-140-147"/>
    <s v="2018-367"/>
    <s v="Metal"/>
    <s v="Trapiche"/>
    <s v="C"/>
    <n v="189"/>
    <s v="Patio 5"/>
    <x v="5"/>
    <n v="3"/>
    <s v="-"/>
    <s v="189-2"/>
    <s v="1 de 1"/>
    <s v="1/4 in"/>
    <n v="1"/>
    <n v="23.98"/>
    <s v="SAK"/>
    <d v="2018-07-09T00:00:00"/>
    <s v="RES"/>
    <s v="17/9/2018"/>
    <s v="SAK"/>
    <s v="31/10/2018"/>
    <x v="0"/>
    <s v="Caret-head nail"/>
    <s v="Flint and Flint 2003"/>
    <s v="Iron"/>
    <s v="Wrought iron"/>
    <s v="complete"/>
    <s v="rust"/>
    <s v="hand-wrought nail"/>
    <s v="body: 122.52 mm len, 5.41 mm wid; head 27.75 mm len, 25.73 mm wid"/>
    <n v="1"/>
    <n v="23.98"/>
    <s v="very large; nearly complete; square body; large irregular head; bent distal end"/>
    <s v="no"/>
  </r>
  <r>
    <n v="14"/>
    <s v="2018-148-151"/>
    <s v="2018-370"/>
    <s v="Metal"/>
    <s v="Trapiche"/>
    <s v="C"/>
    <n v="192"/>
    <s v="Patio 5"/>
    <x v="5"/>
    <n v="3"/>
    <s v="-"/>
    <s v="192-2"/>
    <s v="1 de 1"/>
    <s v="1/4 in"/>
    <n v="1"/>
    <n v="9.59"/>
    <s v="SAK"/>
    <d v="2018-10-09T00:00:00"/>
    <s v="RES"/>
    <s v="17/9/2018"/>
    <s v="SAK"/>
    <s v="31/10/2018"/>
    <x v="0"/>
    <s v="Headless"/>
    <s v="Noel Hume 1970"/>
    <s v="Iron"/>
    <s v="Wrought iron"/>
    <s v="fragment"/>
    <s v="rust"/>
    <s v="hand-wrought nail"/>
    <s v="45.53 mm len, 9.64 mm wid"/>
    <n v="1"/>
    <n v="9.59"/>
    <s v="possibly no head was ever present; square body"/>
    <s v="no"/>
  </r>
  <r>
    <n v="14"/>
    <s v="2018-152-153"/>
    <s v="2018-371"/>
    <s v="Metal"/>
    <s v="Trapiche"/>
    <s v="C"/>
    <n v="194"/>
    <s v="Recinto 25"/>
    <x v="4"/>
    <n v="2"/>
    <s v="-"/>
    <s v="194-1"/>
    <s v="1 de 1"/>
    <s v="1/4 in"/>
    <n v="1"/>
    <n v="1.28"/>
    <s v="JCHS"/>
    <d v="2018-10-09T00:00:00"/>
    <s v="RES"/>
    <s v="17/9/2018"/>
    <s v="SAK"/>
    <s v="31/10/2018"/>
    <x v="1"/>
    <m/>
    <m/>
    <s v="Metal oxides"/>
    <m/>
    <s v="fragment"/>
    <m/>
    <s v="glassy waste product"/>
    <m/>
    <n v="1"/>
    <n v="1.28"/>
    <s v="small glassy piece of slag"/>
    <s v="yes"/>
  </r>
  <r>
    <n v="14"/>
    <s v="2018-154-155"/>
    <s v="2018-372"/>
    <s v="Metal"/>
    <s v="Trapiche"/>
    <s v="C"/>
    <n v="195"/>
    <s v="Patio 5"/>
    <x v="5"/>
    <n v="3"/>
    <s v="-"/>
    <s v="195-3"/>
    <s v="1 de 1"/>
    <s v="1/4 in"/>
    <n v="1"/>
    <n v="1.87"/>
    <s v="SAK"/>
    <d v="2018-10-09T00:00:00"/>
    <s v="RES"/>
    <s v="17/9/2018"/>
    <s v="SAK"/>
    <s v="31/10/2018"/>
    <x v="0"/>
    <m/>
    <m/>
    <s v="Iron"/>
    <s v="Wrought iron"/>
    <s v="fragment"/>
    <s v="rust"/>
    <s v="hand-wrought nail"/>
    <m/>
    <n v="1"/>
    <n v="1.87"/>
    <s v="heavily rusted; appears to be just head of nail"/>
    <s v="no"/>
  </r>
  <r>
    <n v="14"/>
    <s v="2018-156-157"/>
    <s v="2018-377"/>
    <s v="Metal"/>
    <s v="Trapiche"/>
    <s v="C"/>
    <n v="203"/>
    <s v="Recinto 25"/>
    <x v="4"/>
    <n v="2"/>
    <s v="-"/>
    <s v="203-7"/>
    <s v="1 de 1"/>
    <s v="1/4 in"/>
    <n v="2"/>
    <n v="0.25"/>
    <s v="JCHS"/>
    <d v="2018-12-09T00:00:00"/>
    <s v="RES"/>
    <s v="17/9/2018"/>
    <s v="SAK"/>
    <s v="31/10/2018"/>
    <x v="1"/>
    <m/>
    <m/>
    <s v="Metal oxides"/>
    <m/>
    <s v="fragment"/>
    <m/>
    <s v="vitrified earth, very light and not dense"/>
    <m/>
    <n v="2"/>
    <n v="0.25"/>
    <s v="possibly a varient of slag, a chunk of vitrified earth"/>
    <s v="no"/>
  </r>
  <r>
    <n v="14"/>
    <s v="2018-158-164"/>
    <s v="2018-378"/>
    <s v="Metal"/>
    <s v="Trapiche"/>
    <s v="C"/>
    <n v="205"/>
    <s v="Recinto 20"/>
    <x v="10"/>
    <n v="1"/>
    <s v="-"/>
    <s v="205-2"/>
    <s v="1 de 1"/>
    <s v="1/4 in"/>
    <n v="1"/>
    <n v="3.49"/>
    <s v="SAK"/>
    <d v="2018-12-09T00:00:00"/>
    <s v="RES"/>
    <s v="17/9/2018"/>
    <s v="SAK"/>
    <s v="31/10/2018"/>
    <x v="0"/>
    <s v="Caret-head nail"/>
    <s v="Flint and Flint 2003"/>
    <s v="Iron"/>
    <s v="Wrought iron"/>
    <s v="complete"/>
    <s v="rust"/>
    <s v="hand-wrought nail"/>
    <s v="body: 35.82 mm len, 4.61 mm wid; head: 10.95 mm len, 10.97 mm wid"/>
    <n v="1"/>
    <n v="3.49"/>
    <s v="medium sized, square body, irregular head"/>
    <s v="no"/>
  </r>
  <r>
    <n v="14"/>
    <s v="2018-165-166"/>
    <s v="2018-399"/>
    <s v="Metal"/>
    <s v="Trapiche"/>
    <s v="C"/>
    <n v="197"/>
    <s v="Recinto 25"/>
    <x v="4"/>
    <n v="2"/>
    <s v="-"/>
    <s v="197-3"/>
    <s v="1 de 1"/>
    <s v="1/4 in"/>
    <n v="1"/>
    <n v="3.21"/>
    <s v="JCHS"/>
    <d v="2018-10-09T00:00:00"/>
    <s v="RES"/>
    <s v="17/9/2018"/>
    <s v="SAK"/>
    <s v="31/10/2018"/>
    <x v="1"/>
    <m/>
    <m/>
    <s v="Metal oxides"/>
    <m/>
    <s v="fragment"/>
    <m/>
    <s v="vitrified earth, very light and not dense"/>
    <m/>
    <n v="1"/>
    <n v="3.21"/>
    <s v="possibly a varient of slag, a chunk of vitrified earth"/>
    <s v="no"/>
  </r>
  <r>
    <n v="14"/>
    <s v="2018-167-169"/>
    <s v="2018-402"/>
    <s v="Metal"/>
    <s v="Trapiche"/>
    <s v="C"/>
    <n v="162"/>
    <s v="Recinto 27"/>
    <x v="11"/>
    <n v="1"/>
    <s v="-"/>
    <s v="162-5"/>
    <s v="1 de 1"/>
    <s v="1/4 in"/>
    <n v="1"/>
    <n v="341.25"/>
    <s v="KWH"/>
    <d v="2018-03-09T00:00:00"/>
    <s v="EDR"/>
    <s v="19/9/2018"/>
    <s v="SAK"/>
    <s v="31/10/2018"/>
    <x v="7"/>
    <m/>
    <m/>
    <s v="UID"/>
    <m/>
    <s v="fragment"/>
    <m/>
    <s v="ore or very heavy natural rock"/>
    <m/>
    <n v="1"/>
    <n v="341.25"/>
    <s v="very heavy rock or piece of ore"/>
    <s v="yes"/>
  </r>
  <r>
    <n v="14"/>
    <s v="-"/>
    <s v="2018-405"/>
    <s v="Metal"/>
    <s v="Trapiche"/>
    <s v="C"/>
    <n v="165"/>
    <s v="Patio 5"/>
    <x v="5"/>
    <n v="1"/>
    <s v="-"/>
    <s v="165-3"/>
    <s v="1 de 1"/>
    <s v="1/4 in"/>
    <n v="2"/>
    <n v="1.84"/>
    <s v="SS/GE"/>
    <d v="2018-04-09T00:00:00"/>
    <s v="EDR"/>
    <s v="19/9/2018"/>
    <s v="SAK"/>
    <s v="31/10/2018"/>
    <x v="2"/>
    <m/>
    <m/>
    <s v="Iron"/>
    <m/>
    <s v="fragment"/>
    <s v="rust"/>
    <s v="small fragments of scrap iron"/>
    <m/>
    <n v="2"/>
    <n v="1.84"/>
    <s v="small, unidentifiable, overly rusted"/>
    <s v="no"/>
  </r>
  <r>
    <n v="14"/>
    <s v="2018-170-173"/>
    <s v="2018-407"/>
    <s v="Metal"/>
    <s v="Trapiche"/>
    <s v="C"/>
    <n v="169"/>
    <s v="Patio 5"/>
    <x v="5"/>
    <n v="1"/>
    <s v="-"/>
    <s v="169-4"/>
    <s v="1 de 1"/>
    <s v="1/4 in"/>
    <n v="3"/>
    <n v="11.09"/>
    <s v="SAK"/>
    <d v="2018-04-09T00:00:00"/>
    <s v="EDR"/>
    <s v="19/9/2018"/>
    <s v="SAK"/>
    <s v="31/10/2018"/>
    <x v="1"/>
    <m/>
    <m/>
    <s v="Metal oxides"/>
    <m/>
    <s v="fragment"/>
    <m/>
    <s v="vitrified earth, very light and not dense"/>
    <m/>
    <n v="3"/>
    <n v="11.09"/>
    <s v="possibly a varient of slag, a chunk of vitrified earth"/>
    <s v="no"/>
  </r>
  <r>
    <n v="14"/>
    <s v="-"/>
    <s v="2018-410"/>
    <s v="Metal"/>
    <s v="Trapiche"/>
    <s v="C"/>
    <n v="171"/>
    <s v="Recinto 27"/>
    <x v="11"/>
    <s v="-"/>
    <s v="-"/>
    <s v="171-4"/>
    <s v="1 de 1"/>
    <s v="1/4 in"/>
    <n v="3"/>
    <n v="254.24"/>
    <s v="KWH"/>
    <d v="2018-05-09T00:00:00"/>
    <s v="EDR"/>
    <s v="19/9/2018"/>
    <s v="SAK"/>
    <s v="31/10/2018"/>
    <x v="7"/>
    <m/>
    <m/>
    <s v="UID"/>
    <m/>
    <s v="fragment"/>
    <m/>
    <s v="ore or rock covered with layer of smelted metal"/>
    <m/>
    <n v="3"/>
    <n v="254.24"/>
    <s v="rock or ore covered in a shiny mineral substance"/>
    <s v="yes"/>
  </r>
  <r>
    <n v="14"/>
    <s v="-"/>
    <s v="2018-415"/>
    <s v="Metal"/>
    <s v="Trapiche"/>
    <s v="C"/>
    <n v="175"/>
    <s v="Recinto 27"/>
    <x v="11"/>
    <s v="-"/>
    <s v="-"/>
    <s v="175-3"/>
    <s v="1 de 1"/>
    <s v="1/4 in"/>
    <n v="2"/>
    <n v="105.78"/>
    <s v="KWH"/>
    <d v="2018-05-09T00:00:00"/>
    <s v="EDR"/>
    <s v="19/9/2018"/>
    <s v="SAK"/>
    <s v="31/10/2018"/>
    <x v="7"/>
    <m/>
    <m/>
    <s v="UID"/>
    <m/>
    <s v="fragment"/>
    <s v="rust"/>
    <s v="ore or rock covered with layer of smelted metal"/>
    <m/>
    <n v="2"/>
    <n v="105.78"/>
    <s v="rock or ore, shiny mineral substance, lots of rust"/>
    <s v="yes"/>
  </r>
  <r>
    <n v="14"/>
    <s v="2018-174-175"/>
    <s v="2018-421"/>
    <s v="Metal"/>
    <s v="Trapiche"/>
    <s v="C"/>
    <n v="178"/>
    <s v="Patio 5"/>
    <x v="5"/>
    <n v="2"/>
    <s v="-"/>
    <s v="178-6"/>
    <s v="1 de 1"/>
    <s v="1/4 in"/>
    <n v="2"/>
    <n v="43.65"/>
    <s v="SAK"/>
    <d v="2018-06-09T00:00:00"/>
    <s v="EDR"/>
    <s v="19/9/2018"/>
    <s v="SAK"/>
    <s v="31/10/2018"/>
    <x v="1"/>
    <m/>
    <m/>
    <s v="Metal oxides"/>
    <m/>
    <s v="fragment"/>
    <m/>
    <s v="vitrified earth, very light and not dense"/>
    <m/>
    <n v="2"/>
    <n v="43.65"/>
    <s v="possibly a varient of slag, a chunk of vitrified earth"/>
    <s v="no"/>
  </r>
  <r>
    <n v="14"/>
    <s v="2018-176-177"/>
    <s v="2018-433"/>
    <s v="Metal"/>
    <s v="Trapiche"/>
    <s v="C"/>
    <n v="209"/>
    <s v="Recinto 25"/>
    <x v="4"/>
    <n v="1"/>
    <s v="-"/>
    <s v="209-7"/>
    <s v="1 de 1"/>
    <s v="1/4 in"/>
    <n v="10"/>
    <n v="117.12"/>
    <s v="JCHS"/>
    <s v="13/9/2018"/>
    <s v="EDR"/>
    <s v="19/9/2018"/>
    <s v="SAK"/>
    <s v="31/10/2018"/>
    <x v="1"/>
    <m/>
    <m/>
    <s v="Metal oxides"/>
    <m/>
    <s v="fragment"/>
    <m/>
    <s v="vitrified earth, very light and not dense"/>
    <m/>
    <n v="1"/>
    <n v="2.94"/>
    <s v="possibly a varient of slag, a chunk of vitrified earth"/>
    <s v="no"/>
  </r>
  <r>
    <n v="14"/>
    <s v="2018-178-181"/>
    <s v="2018-433"/>
    <s v="Metal"/>
    <s v="Trapiche"/>
    <s v="C"/>
    <n v="209"/>
    <s v="Recinto 25"/>
    <x v="4"/>
    <n v="1"/>
    <s v="-"/>
    <s v="209-7"/>
    <s v="1 de 1"/>
    <s v="1/4 in"/>
    <n v="10"/>
    <n v="117.12"/>
    <s v="JCHS"/>
    <s v="13/9/2018"/>
    <s v="EDR"/>
    <s v="19/9/2018"/>
    <s v="SAK"/>
    <s v="31/10/2018"/>
    <x v="7"/>
    <m/>
    <m/>
    <s v="Silver? Ore?"/>
    <m/>
    <s v="fragment"/>
    <m/>
    <s v="Ore, silver, or other heavy mineral"/>
    <m/>
    <n v="9"/>
    <n v="110.59"/>
    <s v="possibly rare ore or silver ore mixture, very heavy and shiny"/>
    <s v="yes"/>
  </r>
  <r>
    <n v="14"/>
    <s v="2018-182-183"/>
    <s v="2018-435"/>
    <s v="Metal"/>
    <s v="Trapiche"/>
    <s v="C"/>
    <n v="211"/>
    <s v="Patio 5"/>
    <x v="3"/>
    <n v="1"/>
    <s v="-"/>
    <s v="211-3"/>
    <s v="1 de 1"/>
    <s v="1/4 in"/>
    <n v="2"/>
    <n v="8.82"/>
    <s v="SS/RS"/>
    <s v="13/9/2018"/>
    <s v="EDR"/>
    <s v="19/9/2018"/>
    <s v="SAK"/>
    <s v="31/10/2018"/>
    <x v="1"/>
    <m/>
    <m/>
    <s v="Metal oxides"/>
    <m/>
    <s v="fragment"/>
    <m/>
    <s v="vitrified earth, very light and not dense"/>
    <m/>
    <n v="2"/>
    <n v="8.82"/>
    <s v="possibly a varient of slag, a chunk of vitrified earth"/>
    <s v="no"/>
  </r>
  <r>
    <n v="14"/>
    <s v="-"/>
    <s v="2018-438"/>
    <s v="Metal"/>
    <s v="Trapiche"/>
    <s v="C"/>
    <n v="213"/>
    <s v="Patio 5"/>
    <x v="3"/>
    <n v="1"/>
    <s v="-"/>
    <s v="213-5"/>
    <s v="1 de 1"/>
    <s v="1/4 in"/>
    <n v="4"/>
    <n v="16.170000000000002"/>
    <s v="SS/RSA"/>
    <s v="13/9/2018"/>
    <s v="EDR"/>
    <s v="19/9/2018"/>
    <s v="SAK"/>
    <s v="31/10/2018"/>
    <x v="1"/>
    <m/>
    <m/>
    <s v="Metal oxides"/>
    <m/>
    <s v="fragment"/>
    <m/>
    <s v="vitrified earth, very light and not dense"/>
    <m/>
    <n v="1"/>
    <n v="15.16"/>
    <s v="possibly a varient of slag, a chunk of vitrified earth"/>
    <s v="no"/>
  </r>
  <r>
    <n v="14"/>
    <s v="2018-184-185"/>
    <s v="2018-438"/>
    <s v="Metal"/>
    <s v="Trapiche"/>
    <s v="C"/>
    <n v="213"/>
    <s v="Patio 5"/>
    <x v="3"/>
    <n v="1"/>
    <s v="-"/>
    <s v="213-5"/>
    <s v="1 de 1"/>
    <s v="1/4 in"/>
    <n v="4"/>
    <n v="16.170000000000002"/>
    <s v="SS/RSA"/>
    <s v="13/9/2018"/>
    <s v="EDR"/>
    <s v="19/9/2018"/>
    <s v="SAK"/>
    <s v="31/10/2018"/>
    <x v="0"/>
    <s v="lath"/>
    <m/>
    <s v="Iron"/>
    <s v="Wrought iron"/>
    <s v="fragment"/>
    <m/>
    <s v="hand-wrought nail"/>
    <m/>
    <n v="2"/>
    <n v="0.62"/>
    <s v="thin rounded iron nail or pin"/>
    <s v="no"/>
  </r>
  <r>
    <n v="14"/>
    <s v="2018-186-187"/>
    <s v="2018-438"/>
    <s v="Metal"/>
    <s v="Trapiche"/>
    <s v="C"/>
    <n v="213"/>
    <s v="Patio 5"/>
    <x v="3"/>
    <n v="1"/>
    <s v="-"/>
    <s v="213-5"/>
    <s v="1 de 1"/>
    <s v="1/4 in"/>
    <n v="4"/>
    <n v="16.170000000000002"/>
    <s v="SS/RSA"/>
    <s v="13/9/2018"/>
    <s v="EDR"/>
    <s v="19/9/2018"/>
    <s v="SAK"/>
    <s v="31/10/2018"/>
    <x v="7"/>
    <m/>
    <m/>
    <s v="UID"/>
    <m/>
    <s v="fragment"/>
    <m/>
    <s v="unknown metal"/>
    <m/>
    <n v="1"/>
    <n v="0.39"/>
    <s v="shiny metal cube"/>
    <s v="no"/>
  </r>
  <r>
    <n v="14"/>
    <s v="-"/>
    <s v="2018-441"/>
    <s v="Metal"/>
    <s v="Trapiche"/>
    <s v="C"/>
    <n v="218"/>
    <s v="Recinto 25"/>
    <x v="4"/>
    <n v="1"/>
    <s v="-"/>
    <s v="218-5"/>
    <s v="1 de 1"/>
    <s v="1/4 in"/>
    <s v="-"/>
    <n v="38.31"/>
    <s v="JCHS"/>
    <s v="17/9/2018"/>
    <s v="EDR"/>
    <s v="19/9/2018"/>
    <s v="SAK"/>
    <d v="2018-01-11T00:00:00"/>
    <x v="7"/>
    <m/>
    <m/>
    <s v="UID"/>
    <m/>
    <s v="fragment"/>
    <s v="rust"/>
    <s v="unknown metal, likely iron "/>
    <m/>
    <n v="5"/>
    <n v="38.31"/>
    <s v="five fragments and chunks of possibly metal waste, with rust"/>
    <s v="no"/>
  </r>
  <r>
    <n v="14"/>
    <s v="-"/>
    <s v="2018-447"/>
    <s v="Metal"/>
    <s v="Trapiche"/>
    <s v="C"/>
    <n v="222"/>
    <s v="Recinto 25"/>
    <x v="4"/>
    <n v="1"/>
    <s v="-"/>
    <s v="222-3"/>
    <s v="1 de 1"/>
    <s v="1/4 in"/>
    <n v="4"/>
    <n v="34.06"/>
    <s v="JCHS"/>
    <s v="17/9/2018"/>
    <s v="EDR"/>
    <s v="19/9/2018"/>
    <s v="SAK"/>
    <d v="2018-01-11T00:00:00"/>
    <x v="7"/>
    <m/>
    <m/>
    <s v="UID"/>
    <m/>
    <s v="fragment"/>
    <s v="rust"/>
    <s v="unknown metal, likely iron "/>
    <m/>
    <n v="4"/>
    <n v="34.06"/>
    <s v="four fragments and chunks of possibly metal waste, with rust"/>
    <s v="no"/>
  </r>
  <r>
    <n v="14"/>
    <s v="2018-188-192"/>
    <s v="2018-483"/>
    <s v="Metal"/>
    <s v="Trapiche"/>
    <s v="C"/>
    <n v="241"/>
    <s v="Recinto 27"/>
    <x v="12"/>
    <n v="2"/>
    <s v="-"/>
    <s v="241-1"/>
    <s v="1 de 1"/>
    <s v="1/4 in"/>
    <n v="1"/>
    <n v="2.16"/>
    <s v="SAK"/>
    <s v="20/9/2018"/>
    <s v="EDR"/>
    <s v="25/9/2018"/>
    <s v="SAK"/>
    <d v="2018-01-11T00:00:00"/>
    <x v="1"/>
    <m/>
    <m/>
    <s v="Metal oxides"/>
    <m/>
    <s v="fragment"/>
    <m/>
    <s v="vitrified earth, very light and not dense"/>
    <m/>
    <n v="1"/>
    <n v="2.16"/>
    <s v="possibly a varient of slag, a chunk of vitrified earth"/>
    <s v="no"/>
  </r>
  <r>
    <n v="14"/>
    <s v="2018-193"/>
    <s v="2018-521"/>
    <s v="Metal"/>
    <s v="Trapiche"/>
    <s v="A"/>
    <s v="-"/>
    <s v="Patio 1"/>
    <x v="0"/>
    <s v="-"/>
    <s v="SM-1"/>
    <s v="SM1-1"/>
    <s v="1 de 1"/>
    <s v="-"/>
    <n v="6"/>
    <n v="25.9"/>
    <s v="SAK"/>
    <d v="2018-04-08T00:00:00"/>
    <s v="SAK"/>
    <d v="2018-08-10T00:00:00"/>
    <s v="SAK"/>
    <d v="2018-01-11T00:00:00"/>
    <x v="6"/>
    <m/>
    <m/>
    <s v="UID"/>
    <m/>
    <s v="fragment"/>
    <m/>
    <s v="ore or rock covered with layer of smelted metal"/>
    <m/>
    <n v="6"/>
    <n v="25.9"/>
    <s v="appears to be rock covered with a patina of shiny ore/refined mineral"/>
    <s v="y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601BC1-CD11-403E-BBAD-087F35824DFA}" name="PivotTable27" cacheId="830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0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9"/>
        <item x="7"/>
        <item x="6"/>
        <item x="12"/>
        <item x="8"/>
        <item x="10"/>
        <item x="2"/>
        <item x="1"/>
        <item x="11"/>
        <item x="5"/>
        <item x="4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multipleItemSelectionAllowed="1" showAll="0">
      <items count="12">
        <item m="1" x="9"/>
        <item h="1" x="0"/>
        <item h="1" x="6"/>
        <item h="1" m="1" x="8"/>
        <item h="1" x="2"/>
        <item h="1" x="1"/>
        <item m="1" x="10"/>
        <item h="1" x="7"/>
        <item x="4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</pivotFields>
  <rowFields count="2">
    <field x="22"/>
    <field x="8"/>
  </rowFields>
  <rowItems count="7">
    <i>
      <x v="8"/>
    </i>
    <i r="1">
      <x v="10"/>
    </i>
    <i>
      <x v="9"/>
    </i>
    <i r="1">
      <x v="7"/>
    </i>
    <i>
      <x v="10"/>
    </i>
    <i r="1"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Indiv. Count" fld="31" subtotal="count" baseField="0" baseItem="0"/>
    <dataField name="Sum of Indiv. Weight (g)" fld="3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3EEC-BE92-4007-A441-9843132852E1}">
  <dimension ref="A3:C10"/>
  <sheetViews>
    <sheetView workbookViewId="0">
      <selection activeCell="A10" sqref="A10"/>
    </sheetView>
  </sheetViews>
  <sheetFormatPr defaultColWidth="8.85546875" defaultRowHeight="15"/>
  <cols>
    <col min="1" max="1" width="12.42578125" bestFit="1" customWidth="1"/>
    <col min="2" max="2" width="18.85546875" bestFit="1" customWidth="1"/>
    <col min="3" max="3" width="21.140625" bestFit="1" customWidth="1"/>
    <col min="4" max="7" width="2.85546875" bestFit="1" customWidth="1"/>
    <col min="8" max="9" width="10.7109375" bestFit="1" customWidth="1"/>
  </cols>
  <sheetData>
    <row r="3" spans="1:3">
      <c r="A3" s="37" t="s">
        <v>0</v>
      </c>
      <c r="B3" t="s">
        <v>1</v>
      </c>
      <c r="C3" t="s">
        <v>2</v>
      </c>
    </row>
    <row r="4" spans="1:3">
      <c r="A4" s="2" t="s">
        <v>3</v>
      </c>
      <c r="B4">
        <v>1</v>
      </c>
      <c r="C4">
        <v>0.96</v>
      </c>
    </row>
    <row r="5" spans="1:3">
      <c r="A5" s="44">
        <v>24</v>
      </c>
      <c r="B5">
        <v>1</v>
      </c>
      <c r="C5">
        <v>0.96</v>
      </c>
    </row>
    <row r="6" spans="1:3">
      <c r="A6" s="2" t="s">
        <v>4</v>
      </c>
      <c r="B6">
        <v>2</v>
      </c>
      <c r="C6">
        <v>76.210000000000008</v>
      </c>
    </row>
    <row r="7" spans="1:3">
      <c r="A7" s="44">
        <v>19</v>
      </c>
      <c r="B7">
        <v>2</v>
      </c>
      <c r="C7">
        <v>76.210000000000008</v>
      </c>
    </row>
    <row r="8" spans="1:3">
      <c r="A8" s="2" t="s">
        <v>5</v>
      </c>
      <c r="B8">
        <v>1</v>
      </c>
      <c r="C8">
        <v>53.91</v>
      </c>
    </row>
    <row r="9" spans="1:3">
      <c r="A9" s="44">
        <v>23</v>
      </c>
      <c r="B9">
        <v>1</v>
      </c>
      <c r="C9">
        <v>53.91</v>
      </c>
    </row>
    <row r="10" spans="1:3">
      <c r="A10" s="2" t="s">
        <v>6</v>
      </c>
      <c r="B10">
        <v>4</v>
      </c>
      <c r="C10">
        <v>131.07999999999998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9C94-B7A2-4D71-9FE3-C1695AC37E4B}">
  <dimension ref="B1:E5"/>
  <sheetViews>
    <sheetView workbookViewId="0">
      <selection activeCell="B2" sqref="B2:E5"/>
    </sheetView>
  </sheetViews>
  <sheetFormatPr defaultColWidth="8.85546875" defaultRowHeight="15"/>
  <sheetData>
    <row r="1" spans="2:5" ht="15.95" thickBot="1"/>
    <row r="2" spans="2:5" ht="18.95">
      <c r="B2" s="16" t="s">
        <v>27</v>
      </c>
      <c r="C2" s="45" t="s">
        <v>287</v>
      </c>
      <c r="D2" s="46"/>
      <c r="E2" s="47"/>
    </row>
    <row r="3" spans="2:5">
      <c r="B3" s="17" t="s">
        <v>45</v>
      </c>
      <c r="C3" s="18" t="s">
        <v>288</v>
      </c>
      <c r="D3" s="18" t="s">
        <v>296</v>
      </c>
      <c r="E3" s="20" t="s">
        <v>22</v>
      </c>
    </row>
    <row r="4" spans="2:5" ht="15.95" thickBot="1">
      <c r="B4" s="25">
        <v>205</v>
      </c>
      <c r="C4" s="26" t="s">
        <v>16</v>
      </c>
      <c r="D4" s="26">
        <v>1</v>
      </c>
      <c r="E4" s="28">
        <v>1</v>
      </c>
    </row>
    <row r="5" spans="2:5" ht="17.100000000000001" thickTop="1" thickBot="1">
      <c r="B5" s="29" t="s">
        <v>22</v>
      </c>
      <c r="C5" s="30"/>
      <c r="D5" s="30">
        <f>SUM(D4:D4)</f>
        <v>1</v>
      </c>
      <c r="E5" s="32">
        <f>SUM(E4:E4)</f>
        <v>1</v>
      </c>
    </row>
  </sheetData>
  <mergeCells count="1">
    <mergeCell ref="C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7103-B9D5-4E49-B322-3275D7F1FEBA}">
  <dimension ref="C2:F6"/>
  <sheetViews>
    <sheetView workbookViewId="0">
      <selection activeCell="C3" sqref="C3:F6"/>
    </sheetView>
  </sheetViews>
  <sheetFormatPr defaultColWidth="8.85546875" defaultRowHeight="15"/>
  <sheetData>
    <row r="2" spans="3:6" ht="15.95" thickBot="1"/>
    <row r="3" spans="3:6" ht="18.95">
      <c r="C3" s="16" t="s">
        <v>297</v>
      </c>
      <c r="D3" s="45" t="s">
        <v>287</v>
      </c>
      <c r="E3" s="46"/>
      <c r="F3" s="47"/>
    </row>
    <row r="4" spans="3:6">
      <c r="C4" s="17" t="s">
        <v>45</v>
      </c>
      <c r="D4" s="18" t="s">
        <v>288</v>
      </c>
      <c r="E4" s="18" t="s">
        <v>289</v>
      </c>
      <c r="F4" s="20" t="s">
        <v>22</v>
      </c>
    </row>
    <row r="5" spans="3:6" ht="15.95" thickBot="1">
      <c r="C5" s="25">
        <v>19</v>
      </c>
      <c r="D5" s="26" t="s">
        <v>14</v>
      </c>
      <c r="E5" s="26">
        <v>1</v>
      </c>
      <c r="F5" s="28">
        <v>1</v>
      </c>
    </row>
    <row r="6" spans="3:6" ht="17.100000000000001" thickTop="1" thickBot="1">
      <c r="C6" s="29" t="s">
        <v>22</v>
      </c>
      <c r="D6" s="30"/>
      <c r="E6" s="30">
        <f>SUM(E5:E5)</f>
        <v>1</v>
      </c>
      <c r="F6" s="32">
        <f>SUM(F5:F5)</f>
        <v>1</v>
      </c>
    </row>
  </sheetData>
  <mergeCells count="1">
    <mergeCell ref="D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92E0-3799-459E-9A2E-764BE8B4F902}">
  <dimension ref="B1:H8"/>
  <sheetViews>
    <sheetView workbookViewId="0">
      <selection activeCell="J9" sqref="J9"/>
    </sheetView>
  </sheetViews>
  <sheetFormatPr defaultColWidth="8.85546875" defaultRowHeight="15"/>
  <cols>
    <col min="7" max="7" width="11.85546875" customWidth="1"/>
  </cols>
  <sheetData>
    <row r="1" spans="2:8" ht="15.95" thickBot="1"/>
    <row r="2" spans="2:8" ht="18.95">
      <c r="B2" s="16" t="s">
        <v>28</v>
      </c>
      <c r="C2" s="45" t="s">
        <v>287</v>
      </c>
      <c r="D2" s="46"/>
      <c r="E2" s="46"/>
      <c r="F2" s="46"/>
      <c r="G2" s="46"/>
      <c r="H2" s="47"/>
    </row>
    <row r="3" spans="2:8">
      <c r="B3" s="17" t="s">
        <v>45</v>
      </c>
      <c r="C3" s="18" t="s">
        <v>288</v>
      </c>
      <c r="D3" s="18" t="s">
        <v>296</v>
      </c>
      <c r="E3" s="18" t="s">
        <v>289</v>
      </c>
      <c r="F3" s="19" t="s">
        <v>298</v>
      </c>
      <c r="G3" s="19" t="s">
        <v>291</v>
      </c>
      <c r="H3" s="20" t="s">
        <v>22</v>
      </c>
    </row>
    <row r="4" spans="2:8">
      <c r="B4" s="21">
        <v>13</v>
      </c>
      <c r="C4" s="22" t="s">
        <v>18</v>
      </c>
      <c r="D4" s="22"/>
      <c r="E4" s="22">
        <v>1</v>
      </c>
      <c r="F4" s="22"/>
      <c r="G4" s="22"/>
      <c r="H4" s="24">
        <v>1</v>
      </c>
    </row>
    <row r="5" spans="2:8">
      <c r="B5" s="21">
        <v>16</v>
      </c>
      <c r="C5" s="22" t="s">
        <v>293</v>
      </c>
      <c r="D5" s="22"/>
      <c r="E5" s="22"/>
      <c r="F5" s="22">
        <v>1</v>
      </c>
      <c r="G5" s="22"/>
      <c r="H5" s="24">
        <v>1</v>
      </c>
    </row>
    <row r="6" spans="2:8">
      <c r="B6" s="21">
        <v>42</v>
      </c>
      <c r="C6" s="22" t="s">
        <v>18</v>
      </c>
      <c r="D6" s="22">
        <v>3</v>
      </c>
      <c r="E6" s="22"/>
      <c r="F6" s="22">
        <v>1</v>
      </c>
      <c r="G6" s="22">
        <v>1</v>
      </c>
      <c r="H6" s="24">
        <v>5</v>
      </c>
    </row>
    <row r="7" spans="2:8" ht="15.95" thickBot="1">
      <c r="B7" s="25">
        <v>150</v>
      </c>
      <c r="C7" s="26" t="s">
        <v>18</v>
      </c>
      <c r="D7" s="26"/>
      <c r="E7" s="26"/>
      <c r="F7" s="26"/>
      <c r="G7" s="26"/>
      <c r="H7" s="28"/>
    </row>
    <row r="8" spans="2:8" ht="17.100000000000001" thickTop="1" thickBot="1">
      <c r="B8" s="29" t="s">
        <v>22</v>
      </c>
      <c r="C8" s="30"/>
      <c r="D8" s="30">
        <f>SUM(D4:D6)</f>
        <v>3</v>
      </c>
      <c r="E8" s="30">
        <f>SUM(E4:E6)</f>
        <v>1</v>
      </c>
      <c r="F8" s="30">
        <f>SUM(F4:F6)</f>
        <v>2</v>
      </c>
      <c r="G8" s="30">
        <f>SUM(G4:G6)</f>
        <v>1</v>
      </c>
      <c r="H8" s="32">
        <f>SUM(H4:H6)</f>
        <v>7</v>
      </c>
    </row>
  </sheetData>
  <mergeCells count="1">
    <mergeCell ref="C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BCA6-AE22-469C-8DAE-230F845CD1AA}">
  <dimension ref="B1:E7"/>
  <sheetViews>
    <sheetView workbookViewId="0">
      <selection activeCell="B2" sqref="B2:E7"/>
    </sheetView>
  </sheetViews>
  <sheetFormatPr defaultColWidth="8.85546875" defaultRowHeight="15"/>
  <cols>
    <col min="4" max="9" width="13.42578125" customWidth="1"/>
  </cols>
  <sheetData>
    <row r="1" spans="2:5" ht="15.95" thickBot="1"/>
    <row r="2" spans="2:5" ht="18.95">
      <c r="B2" s="16" t="s">
        <v>299</v>
      </c>
      <c r="C2" s="45" t="s">
        <v>287</v>
      </c>
      <c r="D2" s="46"/>
      <c r="E2" s="47"/>
    </row>
    <row r="3" spans="2:5">
      <c r="B3" s="17" t="s">
        <v>45</v>
      </c>
      <c r="C3" s="18" t="s">
        <v>288</v>
      </c>
      <c r="D3" s="19" t="s">
        <v>291</v>
      </c>
      <c r="E3" s="20" t="s">
        <v>22</v>
      </c>
    </row>
    <row r="4" spans="2:5">
      <c r="B4" s="21">
        <v>162</v>
      </c>
      <c r="C4" s="22" t="s">
        <v>300</v>
      </c>
      <c r="D4" s="23">
        <v>1</v>
      </c>
      <c r="E4" s="24">
        <v>1</v>
      </c>
    </row>
    <row r="5" spans="2:5">
      <c r="B5" s="21">
        <v>171</v>
      </c>
      <c r="C5" s="22" t="s">
        <v>301</v>
      </c>
      <c r="D5" s="23">
        <v>1</v>
      </c>
      <c r="E5" s="24">
        <v>1</v>
      </c>
    </row>
    <row r="6" spans="2:5" ht="15.95" thickBot="1">
      <c r="B6" s="25">
        <v>175</v>
      </c>
      <c r="C6" s="26" t="s">
        <v>300</v>
      </c>
      <c r="D6" s="27">
        <v>1</v>
      </c>
      <c r="E6" s="28">
        <v>1</v>
      </c>
    </row>
    <row r="7" spans="2:5" ht="17.100000000000001" thickTop="1" thickBot="1">
      <c r="B7" s="29" t="s">
        <v>22</v>
      </c>
      <c r="C7" s="30"/>
      <c r="D7" s="31">
        <v>3</v>
      </c>
      <c r="E7" s="32">
        <f>SUM(E4:E6)</f>
        <v>3</v>
      </c>
    </row>
  </sheetData>
  <mergeCells count="1">
    <mergeCell ref="C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DBD3-5836-43E2-A104-618DAB354892}">
  <dimension ref="B1:I14"/>
  <sheetViews>
    <sheetView workbookViewId="0">
      <selection activeCell="B2" sqref="B2:I14"/>
    </sheetView>
  </sheetViews>
  <sheetFormatPr defaultColWidth="8.85546875" defaultRowHeight="15"/>
  <sheetData>
    <row r="1" spans="2:9" ht="15.95" thickBot="1"/>
    <row r="2" spans="2:9" ht="18.95">
      <c r="B2" s="16" t="s">
        <v>29</v>
      </c>
      <c r="C2" s="45" t="s">
        <v>287</v>
      </c>
      <c r="D2" s="46"/>
      <c r="E2" s="46"/>
      <c r="F2" s="46"/>
      <c r="G2" s="46"/>
      <c r="H2" s="46"/>
      <c r="I2" s="47"/>
    </row>
    <row r="3" spans="2:9">
      <c r="B3" s="17" t="s">
        <v>45</v>
      </c>
      <c r="C3" s="18" t="s">
        <v>288</v>
      </c>
      <c r="D3" s="18" t="s">
        <v>296</v>
      </c>
      <c r="E3" s="18" t="s">
        <v>289</v>
      </c>
      <c r="F3" s="18" t="s">
        <v>290</v>
      </c>
      <c r="G3" s="18" t="s">
        <v>298</v>
      </c>
      <c r="H3" s="18" t="s">
        <v>302</v>
      </c>
      <c r="I3" s="20" t="s">
        <v>22</v>
      </c>
    </row>
    <row r="4" spans="2:9">
      <c r="B4" s="21">
        <v>34</v>
      </c>
      <c r="C4" s="22" t="s">
        <v>14</v>
      </c>
      <c r="D4" s="22">
        <v>1</v>
      </c>
      <c r="E4" s="22"/>
      <c r="F4" s="22"/>
      <c r="G4" s="22"/>
      <c r="H4" s="22"/>
      <c r="I4" s="24">
        <f>SUM(D4:H4)</f>
        <v>1</v>
      </c>
    </row>
    <row r="5" spans="2:9">
      <c r="B5" s="21">
        <v>38</v>
      </c>
      <c r="C5" s="22" t="s">
        <v>16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4">
        <f>SUM(D5:H5)</f>
        <v>5</v>
      </c>
    </row>
    <row r="6" spans="2:9">
      <c r="B6" s="21">
        <v>165</v>
      </c>
      <c r="C6" s="22" t="s">
        <v>16</v>
      </c>
      <c r="D6" s="22"/>
      <c r="E6" s="22"/>
      <c r="F6" s="22">
        <v>1</v>
      </c>
      <c r="G6" s="22"/>
      <c r="H6" s="22"/>
      <c r="I6" s="24">
        <v>1</v>
      </c>
    </row>
    <row r="7" spans="2:9">
      <c r="B7" s="21">
        <v>169</v>
      </c>
      <c r="C7" s="22" t="s">
        <v>16</v>
      </c>
      <c r="D7" s="22"/>
      <c r="E7" s="22">
        <v>1</v>
      </c>
      <c r="F7" s="22"/>
      <c r="G7" s="22"/>
      <c r="H7" s="22"/>
      <c r="I7" s="24">
        <v>1</v>
      </c>
    </row>
    <row r="8" spans="2:9">
      <c r="B8" s="21">
        <v>176</v>
      </c>
      <c r="C8" s="22" t="s">
        <v>14</v>
      </c>
      <c r="D8" s="22">
        <v>1</v>
      </c>
      <c r="E8" s="22"/>
      <c r="F8" s="22"/>
      <c r="G8" s="22"/>
      <c r="H8" s="22"/>
      <c r="I8" s="24">
        <v>1</v>
      </c>
    </row>
    <row r="9" spans="2:9">
      <c r="B9" s="21">
        <v>177</v>
      </c>
      <c r="C9" s="22" t="s">
        <v>14</v>
      </c>
      <c r="D9" s="22">
        <v>1</v>
      </c>
      <c r="E9" s="22"/>
      <c r="F9" s="22"/>
      <c r="G9" s="22"/>
      <c r="H9" s="22"/>
      <c r="I9" s="24">
        <v>1</v>
      </c>
    </row>
    <row r="10" spans="2:9">
      <c r="B10" s="21">
        <v>178</v>
      </c>
      <c r="C10" s="22" t="s">
        <v>16</v>
      </c>
      <c r="D10" s="22"/>
      <c r="E10" s="22">
        <v>1</v>
      </c>
      <c r="F10" s="22"/>
      <c r="G10" s="22"/>
      <c r="H10" s="22"/>
      <c r="I10" s="24">
        <v>1</v>
      </c>
    </row>
    <row r="11" spans="2:9">
      <c r="B11" s="21">
        <v>189</v>
      </c>
      <c r="C11" s="22" t="s">
        <v>14</v>
      </c>
      <c r="D11" s="22">
        <v>1</v>
      </c>
      <c r="E11" s="22"/>
      <c r="F11" s="22"/>
      <c r="G11" s="22"/>
      <c r="H11" s="22"/>
      <c r="I11" s="24">
        <v>1</v>
      </c>
    </row>
    <row r="12" spans="2:9">
      <c r="B12" s="21">
        <v>192</v>
      </c>
      <c r="C12" s="22" t="s">
        <v>16</v>
      </c>
      <c r="D12" s="22">
        <v>1</v>
      </c>
      <c r="E12" s="22"/>
      <c r="F12" s="22"/>
      <c r="G12" s="22"/>
      <c r="H12" s="22"/>
      <c r="I12" s="24">
        <v>1</v>
      </c>
    </row>
    <row r="13" spans="2:9" ht="15.95" thickBot="1">
      <c r="B13" s="25">
        <v>195</v>
      </c>
      <c r="C13" s="26" t="s">
        <v>16</v>
      </c>
      <c r="D13" s="26">
        <v>1</v>
      </c>
      <c r="E13" s="26"/>
      <c r="F13" s="26"/>
      <c r="G13" s="26"/>
      <c r="H13" s="26"/>
      <c r="I13" s="28">
        <v>1</v>
      </c>
    </row>
    <row r="14" spans="2:9" ht="17.100000000000001" thickTop="1" thickBot="1">
      <c r="B14" s="29" t="s">
        <v>22</v>
      </c>
      <c r="C14" s="30"/>
      <c r="D14" s="30">
        <f>SUM(D4:D13)</f>
        <v>7</v>
      </c>
      <c r="E14" s="30">
        <f>SUM(E4:E10)</f>
        <v>3</v>
      </c>
      <c r="F14" s="30">
        <f>SUM(F4:F10)</f>
        <v>2</v>
      </c>
      <c r="G14" s="30">
        <f>SUM(G5:G13)</f>
        <v>1</v>
      </c>
      <c r="H14" s="30">
        <f>SUM(H5:H13)</f>
        <v>1</v>
      </c>
      <c r="I14" s="32">
        <f>SUM(I4:I13)</f>
        <v>14</v>
      </c>
    </row>
  </sheetData>
  <mergeCells count="1">
    <mergeCell ref="C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AAEE-3859-415F-BBF5-EC323E1FCF12}">
  <dimension ref="B1:H12"/>
  <sheetViews>
    <sheetView workbookViewId="0">
      <selection activeCell="B2" sqref="B2:H12"/>
    </sheetView>
  </sheetViews>
  <sheetFormatPr defaultColWidth="8.85546875" defaultRowHeight="15"/>
  <cols>
    <col min="7" max="7" width="11.42578125" customWidth="1"/>
  </cols>
  <sheetData>
    <row r="1" spans="2:8" ht="15.95" thickBot="1"/>
    <row r="2" spans="2:8" ht="18.95">
      <c r="B2" s="16" t="s">
        <v>30</v>
      </c>
      <c r="C2" s="45" t="s">
        <v>287</v>
      </c>
      <c r="D2" s="46"/>
      <c r="E2" s="46"/>
      <c r="F2" s="46"/>
      <c r="G2" s="46"/>
      <c r="H2" s="47"/>
    </row>
    <row r="3" spans="2:8" ht="30">
      <c r="B3" s="17" t="s">
        <v>45</v>
      </c>
      <c r="C3" s="18" t="s">
        <v>288</v>
      </c>
      <c r="D3" s="18" t="s">
        <v>296</v>
      </c>
      <c r="E3" s="18" t="s">
        <v>289</v>
      </c>
      <c r="F3" s="19" t="s">
        <v>303</v>
      </c>
      <c r="G3" s="19" t="s">
        <v>291</v>
      </c>
      <c r="H3" s="20" t="s">
        <v>22</v>
      </c>
    </row>
    <row r="4" spans="2:8">
      <c r="B4" s="21">
        <v>36</v>
      </c>
      <c r="C4" s="22" t="s">
        <v>16</v>
      </c>
      <c r="D4" s="22">
        <v>1</v>
      </c>
      <c r="E4" s="22"/>
      <c r="F4" s="23"/>
      <c r="G4" s="23"/>
      <c r="H4" s="24">
        <f t="shared" ref="H4:H11" si="0">SUM(D4:G4)</f>
        <v>1</v>
      </c>
    </row>
    <row r="5" spans="2:8">
      <c r="B5" s="21">
        <v>41</v>
      </c>
      <c r="C5" s="22" t="s">
        <v>18</v>
      </c>
      <c r="D5" s="22"/>
      <c r="E5" s="22"/>
      <c r="F5" s="23">
        <v>1</v>
      </c>
      <c r="G5" s="23"/>
      <c r="H5" s="24">
        <f t="shared" si="0"/>
        <v>1</v>
      </c>
    </row>
    <row r="6" spans="2:8">
      <c r="B6" s="21">
        <v>194</v>
      </c>
      <c r="C6" s="22" t="s">
        <v>14</v>
      </c>
      <c r="D6" s="22"/>
      <c r="E6" s="22">
        <v>1</v>
      </c>
      <c r="F6" s="23"/>
      <c r="G6" s="23"/>
      <c r="H6" s="24">
        <f t="shared" si="0"/>
        <v>1</v>
      </c>
    </row>
    <row r="7" spans="2:8">
      <c r="B7" s="21">
        <v>197</v>
      </c>
      <c r="C7" s="22" t="s">
        <v>14</v>
      </c>
      <c r="D7" s="22"/>
      <c r="E7" s="22">
        <v>1</v>
      </c>
      <c r="F7" s="23"/>
      <c r="G7" s="23"/>
      <c r="H7" s="24">
        <f t="shared" si="0"/>
        <v>1</v>
      </c>
    </row>
    <row r="8" spans="2:8">
      <c r="B8" s="21">
        <v>203</v>
      </c>
      <c r="C8" s="22" t="s">
        <v>16</v>
      </c>
      <c r="D8" s="22"/>
      <c r="E8" s="22">
        <v>1</v>
      </c>
      <c r="F8" s="23"/>
      <c r="G8" s="23"/>
      <c r="H8" s="24">
        <f t="shared" si="0"/>
        <v>1</v>
      </c>
    </row>
    <row r="9" spans="2:8">
      <c r="B9" s="33">
        <v>209</v>
      </c>
      <c r="C9" s="34" t="s">
        <v>18</v>
      </c>
      <c r="D9" s="34"/>
      <c r="E9" s="34">
        <v>1</v>
      </c>
      <c r="F9" s="35"/>
      <c r="G9" s="35">
        <v>1</v>
      </c>
      <c r="H9" s="36">
        <f t="shared" si="0"/>
        <v>2</v>
      </c>
    </row>
    <row r="10" spans="2:8">
      <c r="B10" s="33">
        <v>218</v>
      </c>
      <c r="C10" s="34" t="s">
        <v>18</v>
      </c>
      <c r="D10" s="34"/>
      <c r="E10" s="34"/>
      <c r="F10" s="35"/>
      <c r="G10" s="35">
        <v>1</v>
      </c>
      <c r="H10" s="36">
        <f t="shared" si="0"/>
        <v>1</v>
      </c>
    </row>
    <row r="11" spans="2:8" ht="15.95" thickBot="1">
      <c r="B11" s="25">
        <v>222</v>
      </c>
      <c r="C11" s="26" t="s">
        <v>304</v>
      </c>
      <c r="D11" s="26"/>
      <c r="E11" s="26"/>
      <c r="F11" s="27"/>
      <c r="G11" s="27">
        <v>1</v>
      </c>
      <c r="H11" s="28">
        <f t="shared" si="0"/>
        <v>1</v>
      </c>
    </row>
    <row r="12" spans="2:8" ht="17.100000000000001" thickTop="1" thickBot="1">
      <c r="B12" s="29" t="s">
        <v>22</v>
      </c>
      <c r="C12" s="30"/>
      <c r="D12" s="30">
        <v>1</v>
      </c>
      <c r="E12" s="30">
        <v>4</v>
      </c>
      <c r="F12" s="31">
        <v>1</v>
      </c>
      <c r="G12" s="31">
        <v>3</v>
      </c>
      <c r="H12" s="32">
        <f>SUM(H4:H11)</f>
        <v>9</v>
      </c>
    </row>
  </sheetData>
  <mergeCells count="1">
    <mergeCell ref="C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CD1EA-CE20-4249-9953-F902D577E4AE}">
  <dimension ref="B1:H8"/>
  <sheetViews>
    <sheetView workbookViewId="0">
      <selection activeCell="B2" sqref="B2:H8"/>
    </sheetView>
  </sheetViews>
  <sheetFormatPr defaultColWidth="8.85546875" defaultRowHeight="15"/>
  <cols>
    <col min="7" max="7" width="10.42578125" customWidth="1"/>
  </cols>
  <sheetData>
    <row r="1" spans="2:8" ht="15.95" thickBot="1"/>
    <row r="2" spans="2:8" ht="18.95">
      <c r="B2" s="16" t="s">
        <v>31</v>
      </c>
      <c r="C2" s="45" t="s">
        <v>287</v>
      </c>
      <c r="D2" s="46"/>
      <c r="E2" s="46"/>
      <c r="F2" s="46"/>
      <c r="G2" s="46"/>
      <c r="H2" s="47"/>
    </row>
    <row r="3" spans="2:8" ht="30">
      <c r="B3" s="17" t="s">
        <v>45</v>
      </c>
      <c r="C3" s="18" t="s">
        <v>288</v>
      </c>
      <c r="D3" s="18" t="s">
        <v>296</v>
      </c>
      <c r="E3" s="18" t="s">
        <v>289</v>
      </c>
      <c r="F3" s="18" t="s">
        <v>290</v>
      </c>
      <c r="G3" s="19" t="s">
        <v>291</v>
      </c>
      <c r="H3" s="20" t="s">
        <v>22</v>
      </c>
    </row>
    <row r="4" spans="2:8">
      <c r="B4" s="21">
        <v>47</v>
      </c>
      <c r="C4" s="22" t="s">
        <v>16</v>
      </c>
      <c r="D4" s="22"/>
      <c r="E4" s="22">
        <v>1</v>
      </c>
      <c r="F4" s="22"/>
      <c r="G4" s="23"/>
      <c r="H4" s="24">
        <v>1</v>
      </c>
    </row>
    <row r="5" spans="2:8">
      <c r="B5" s="21">
        <v>50</v>
      </c>
      <c r="C5" s="22" t="s">
        <v>16</v>
      </c>
      <c r="D5" s="22"/>
      <c r="E5" s="22"/>
      <c r="F5" s="22">
        <v>1</v>
      </c>
      <c r="G5" s="23"/>
      <c r="H5" s="24">
        <v>1</v>
      </c>
    </row>
    <row r="6" spans="2:8">
      <c r="B6" s="21">
        <v>211</v>
      </c>
      <c r="C6" s="22" t="s">
        <v>14</v>
      </c>
      <c r="D6" s="22"/>
      <c r="E6" s="22">
        <v>1</v>
      </c>
      <c r="F6" s="22"/>
      <c r="G6" s="23"/>
      <c r="H6" s="24">
        <v>1</v>
      </c>
    </row>
    <row r="7" spans="2:8" ht="15.95" thickBot="1">
      <c r="B7" s="25">
        <v>213</v>
      </c>
      <c r="C7" s="26" t="s">
        <v>16</v>
      </c>
      <c r="D7" s="26">
        <v>1</v>
      </c>
      <c r="E7" s="26">
        <v>1</v>
      </c>
      <c r="F7" s="26"/>
      <c r="G7" s="27">
        <v>1</v>
      </c>
      <c r="H7" s="28">
        <v>3</v>
      </c>
    </row>
    <row r="8" spans="2:8" ht="17.100000000000001" thickTop="1" thickBot="1">
      <c r="B8" s="29" t="s">
        <v>22</v>
      </c>
      <c r="C8" s="30"/>
      <c r="D8" s="30">
        <f>SUM(D4:D7)</f>
        <v>1</v>
      </c>
      <c r="E8" s="30">
        <f>SUM(E4:E7)</f>
        <v>3</v>
      </c>
      <c r="F8" s="30">
        <f>SUM(F4:F7)</f>
        <v>1</v>
      </c>
      <c r="G8" s="31">
        <v>1</v>
      </c>
      <c r="H8" s="32">
        <f>SUM(H4:H7)</f>
        <v>6</v>
      </c>
    </row>
  </sheetData>
  <mergeCells count="1">
    <mergeCell ref="C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E3F6-18FF-40C3-AECE-CEA429DD453B}">
  <dimension ref="A1:R23"/>
  <sheetViews>
    <sheetView workbookViewId="0">
      <selection activeCell="J5" sqref="J5"/>
    </sheetView>
  </sheetViews>
  <sheetFormatPr defaultColWidth="8.85546875" defaultRowHeight="15"/>
  <cols>
    <col min="1" max="1" width="14.140625" bestFit="1" customWidth="1"/>
    <col min="2" max="2" width="5.85546875" bestFit="1" customWidth="1"/>
    <col min="9" max="9" width="14.85546875" customWidth="1"/>
    <col min="10" max="10" width="13.42578125" bestFit="1" customWidth="1"/>
    <col min="11" max="11" width="9.42578125" customWidth="1"/>
    <col min="12" max="12" width="5.42578125" bestFit="1" customWidth="1"/>
    <col min="13" max="14" width="6.42578125" bestFit="1" customWidth="1"/>
    <col min="15" max="16" width="5.42578125" bestFit="1" customWidth="1"/>
    <col min="17" max="17" width="7.42578125" bestFit="1" customWidth="1"/>
  </cols>
  <sheetData>
    <row r="1" spans="1:18">
      <c r="A1" t="s">
        <v>7</v>
      </c>
      <c r="E1" t="s">
        <v>8</v>
      </c>
    </row>
    <row r="2" spans="1:18">
      <c r="A2" s="42" t="s">
        <v>9</v>
      </c>
      <c r="B2" s="42" t="s">
        <v>10</v>
      </c>
      <c r="C2" s="42" t="s">
        <v>11</v>
      </c>
      <c r="E2" s="42" t="s">
        <v>12</v>
      </c>
      <c r="F2" s="42" t="s">
        <v>10</v>
      </c>
      <c r="G2" s="42" t="s">
        <v>13</v>
      </c>
    </row>
    <row r="3" spans="1:18">
      <c r="A3" s="38" t="s">
        <v>4</v>
      </c>
      <c r="B3" s="38">
        <v>2</v>
      </c>
      <c r="C3" s="43">
        <v>76.210000000000008</v>
      </c>
      <c r="E3" s="38" t="s">
        <v>14</v>
      </c>
      <c r="F3" s="38">
        <v>4</v>
      </c>
      <c r="G3" s="38">
        <v>168.97</v>
      </c>
    </row>
    <row r="4" spans="1:18">
      <c r="A4" s="38" t="s">
        <v>15</v>
      </c>
      <c r="B4" s="38">
        <v>16</v>
      </c>
      <c r="C4" s="43">
        <v>109.8</v>
      </c>
      <c r="E4" s="38" t="s">
        <v>16</v>
      </c>
      <c r="F4" s="38">
        <v>16</v>
      </c>
      <c r="G4" s="38">
        <v>225.52</v>
      </c>
    </row>
    <row r="5" spans="1:18">
      <c r="A5" s="38" t="s">
        <v>17</v>
      </c>
      <c r="B5" s="38">
        <v>2</v>
      </c>
      <c r="C5" s="43">
        <v>67.099999999999994</v>
      </c>
      <c r="E5" s="38" t="s">
        <v>18</v>
      </c>
      <c r="F5" s="38">
        <v>35</v>
      </c>
      <c r="G5" s="38">
        <v>1159.6100000000001</v>
      </c>
    </row>
    <row r="6" spans="1:18">
      <c r="A6" s="38" t="s">
        <v>19</v>
      </c>
      <c r="B6" s="38">
        <v>6</v>
      </c>
      <c r="C6" s="43">
        <v>55.26</v>
      </c>
      <c r="F6">
        <f>SUM(F3:F5)</f>
        <v>55</v>
      </c>
      <c r="G6">
        <f>SUM(G3:G5)</f>
        <v>1554.1000000000001</v>
      </c>
    </row>
    <row r="7" spans="1:18">
      <c r="A7" s="38" t="s">
        <v>20</v>
      </c>
      <c r="B7" s="38">
        <v>15</v>
      </c>
      <c r="C7" s="43">
        <v>277.83000000000004</v>
      </c>
    </row>
    <row r="8" spans="1:18">
      <c r="A8" s="38" t="s">
        <v>5</v>
      </c>
      <c r="B8" s="38">
        <v>1</v>
      </c>
      <c r="C8" s="43">
        <v>53.91</v>
      </c>
    </row>
    <row r="9" spans="1:18">
      <c r="A9" s="38" t="s">
        <v>21</v>
      </c>
      <c r="B9" s="38">
        <v>12</v>
      </c>
      <c r="C9" s="43">
        <v>912.99</v>
      </c>
    </row>
    <row r="10" spans="1:18">
      <c r="A10" s="38" t="s">
        <v>3</v>
      </c>
      <c r="B10" s="38">
        <v>1</v>
      </c>
      <c r="C10" s="43">
        <v>0.96</v>
      </c>
      <c r="J10" s="2"/>
    </row>
    <row r="11" spans="1:18">
      <c r="A11" s="38" t="s">
        <v>22</v>
      </c>
      <c r="B11" s="38">
        <f>SUM(B3:B10)</f>
        <v>55</v>
      </c>
      <c r="C11" s="43">
        <f>SUM(C3:C10)</f>
        <v>1554.06</v>
      </c>
      <c r="J11" s="2"/>
    </row>
    <row r="12" spans="1:18">
      <c r="J12" s="2"/>
    </row>
    <row r="13" spans="1:18">
      <c r="J13" s="2"/>
    </row>
    <row r="14" spans="1:18">
      <c r="J14" s="2"/>
    </row>
    <row r="15" spans="1:18">
      <c r="J15" t="s">
        <v>23</v>
      </c>
    </row>
    <row r="16" spans="1:18">
      <c r="J16" s="41" t="s">
        <v>24</v>
      </c>
      <c r="K16" s="41" t="s">
        <v>25</v>
      </c>
      <c r="L16" s="41" t="s">
        <v>26</v>
      </c>
      <c r="M16" s="41" t="s">
        <v>27</v>
      </c>
      <c r="N16" s="41" t="s">
        <v>28</v>
      </c>
      <c r="O16" s="41" t="s">
        <v>29</v>
      </c>
      <c r="P16" s="41" t="s">
        <v>30</v>
      </c>
      <c r="Q16" s="41" t="s">
        <v>31</v>
      </c>
      <c r="R16" s="41" t="s">
        <v>22</v>
      </c>
    </row>
    <row r="17" spans="10:18">
      <c r="J17" s="22" t="s">
        <v>32</v>
      </c>
      <c r="K17" s="22" t="s">
        <v>33</v>
      </c>
      <c r="L17" s="22" t="s">
        <v>34</v>
      </c>
      <c r="M17" s="22" t="s">
        <v>34</v>
      </c>
      <c r="N17" s="22" t="s">
        <v>34</v>
      </c>
      <c r="O17" s="22">
        <v>2</v>
      </c>
      <c r="P17" s="22" t="s">
        <v>34</v>
      </c>
      <c r="Q17" s="22" t="s">
        <v>34</v>
      </c>
      <c r="R17" s="39">
        <v>2</v>
      </c>
    </row>
    <row r="18" spans="10:18">
      <c r="J18" s="22" t="s">
        <v>35</v>
      </c>
      <c r="K18" s="22" t="s">
        <v>36</v>
      </c>
      <c r="L18" s="22" t="s">
        <v>34</v>
      </c>
      <c r="M18" s="22">
        <v>1</v>
      </c>
      <c r="N18" s="22">
        <v>1</v>
      </c>
      <c r="O18" s="22">
        <v>3</v>
      </c>
      <c r="P18" s="22">
        <v>1</v>
      </c>
      <c r="Q18" s="22" t="s">
        <v>34</v>
      </c>
      <c r="R18" s="39">
        <v>6</v>
      </c>
    </row>
    <row r="19" spans="10:18">
      <c r="J19" s="22" t="s">
        <v>37</v>
      </c>
      <c r="K19" s="22" t="s">
        <v>38</v>
      </c>
      <c r="L19" s="22" t="s">
        <v>34</v>
      </c>
      <c r="M19" s="22" t="s">
        <v>34</v>
      </c>
      <c r="N19" s="22" t="s">
        <v>34</v>
      </c>
      <c r="O19" s="22">
        <v>1</v>
      </c>
      <c r="P19" s="22" t="s">
        <v>34</v>
      </c>
      <c r="Q19" s="22" t="s">
        <v>34</v>
      </c>
      <c r="R19" s="39">
        <v>1</v>
      </c>
    </row>
    <row r="20" spans="10:18">
      <c r="J20" s="22" t="s">
        <v>39</v>
      </c>
      <c r="K20" s="22" t="s">
        <v>38</v>
      </c>
      <c r="L20" s="22" t="s">
        <v>34</v>
      </c>
      <c r="M20" s="22" t="s">
        <v>34</v>
      </c>
      <c r="N20" s="22">
        <v>2</v>
      </c>
      <c r="O20" s="22" t="s">
        <v>34</v>
      </c>
      <c r="P20" s="22" t="s">
        <v>34</v>
      </c>
      <c r="Q20" s="22">
        <v>1</v>
      </c>
      <c r="R20" s="39">
        <v>3</v>
      </c>
    </row>
    <row r="21" spans="10:18">
      <c r="J21" s="22" t="s">
        <v>40</v>
      </c>
      <c r="K21" s="22" t="s">
        <v>34</v>
      </c>
      <c r="L21" s="22">
        <v>1</v>
      </c>
      <c r="M21" s="22" t="s">
        <v>34</v>
      </c>
      <c r="N21" s="22">
        <v>1</v>
      </c>
      <c r="O21" s="22">
        <v>1</v>
      </c>
      <c r="P21" s="22" t="s">
        <v>34</v>
      </c>
      <c r="Q21" s="22" t="s">
        <v>34</v>
      </c>
      <c r="R21" s="39">
        <v>3</v>
      </c>
    </row>
    <row r="22" spans="10:18">
      <c r="J22" s="39" t="s">
        <v>22</v>
      </c>
      <c r="K22" s="39"/>
      <c r="L22" s="39">
        <v>1</v>
      </c>
      <c r="M22" s="39">
        <v>1</v>
      </c>
      <c r="N22" s="39">
        <v>4</v>
      </c>
      <c r="O22" s="39">
        <v>7</v>
      </c>
      <c r="P22" s="39">
        <v>1</v>
      </c>
      <c r="Q22" s="39">
        <v>1</v>
      </c>
      <c r="R22" s="39">
        <v>15</v>
      </c>
    </row>
    <row r="23" spans="10:18">
      <c r="J23" s="39" t="s">
        <v>41</v>
      </c>
      <c r="K23" s="39"/>
      <c r="L23" s="40">
        <f t="shared" ref="L23:R23" si="0">L22/$R$22*100</f>
        <v>6.666666666666667</v>
      </c>
      <c r="M23" s="40">
        <f t="shared" si="0"/>
        <v>6.666666666666667</v>
      </c>
      <c r="N23" s="40">
        <f t="shared" si="0"/>
        <v>26.666666666666668</v>
      </c>
      <c r="O23" s="40">
        <f t="shared" si="0"/>
        <v>46.666666666666664</v>
      </c>
      <c r="P23" s="40">
        <f t="shared" si="0"/>
        <v>6.666666666666667</v>
      </c>
      <c r="Q23" s="40">
        <f t="shared" si="0"/>
        <v>6.666666666666667</v>
      </c>
      <c r="R23" s="40">
        <f t="shared" si="0"/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86D8-B5CA-4B37-98FB-23E09B20F527}">
  <dimension ref="A1:I9"/>
  <sheetViews>
    <sheetView workbookViewId="0">
      <selection sqref="A1:I9"/>
    </sheetView>
  </sheetViews>
  <sheetFormatPr defaultColWidth="8.85546875" defaultRowHeight="15"/>
  <sheetData>
    <row r="1" spans="1:9">
      <c r="A1" t="s">
        <v>23</v>
      </c>
    </row>
    <row r="2" spans="1:9">
      <c r="A2" s="41" t="s">
        <v>24</v>
      </c>
      <c r="B2" s="41" t="s">
        <v>25</v>
      </c>
      <c r="C2" s="41" t="s">
        <v>26</v>
      </c>
      <c r="D2" s="41" t="s">
        <v>27</v>
      </c>
      <c r="E2" s="41" t="s">
        <v>28</v>
      </c>
      <c r="F2" s="41" t="s">
        <v>29</v>
      </c>
      <c r="G2" s="41" t="s">
        <v>30</v>
      </c>
      <c r="H2" s="41" t="s">
        <v>31</v>
      </c>
      <c r="I2" s="41" t="s">
        <v>22</v>
      </c>
    </row>
    <row r="3" spans="1:9">
      <c r="A3" s="22" t="s">
        <v>32</v>
      </c>
      <c r="B3" s="22" t="s">
        <v>33</v>
      </c>
      <c r="C3" s="22" t="s">
        <v>34</v>
      </c>
      <c r="D3" s="22" t="s">
        <v>34</v>
      </c>
      <c r="E3" s="22" t="s">
        <v>34</v>
      </c>
      <c r="F3" s="22">
        <v>2</v>
      </c>
      <c r="G3" s="22" t="s">
        <v>34</v>
      </c>
      <c r="H3" s="22" t="s">
        <v>34</v>
      </c>
      <c r="I3" s="39">
        <v>2</v>
      </c>
    </row>
    <row r="4" spans="1:9">
      <c r="A4" s="22" t="s">
        <v>35</v>
      </c>
      <c r="B4" s="22" t="s">
        <v>36</v>
      </c>
      <c r="C4" s="22" t="s">
        <v>34</v>
      </c>
      <c r="D4" s="22">
        <v>1</v>
      </c>
      <c r="E4" s="22">
        <v>1</v>
      </c>
      <c r="F4" s="22">
        <v>3</v>
      </c>
      <c r="G4" s="22">
        <v>1</v>
      </c>
      <c r="H4" s="22" t="s">
        <v>34</v>
      </c>
      <c r="I4" s="39">
        <v>6</v>
      </c>
    </row>
    <row r="5" spans="1:9">
      <c r="A5" s="22" t="s">
        <v>37</v>
      </c>
      <c r="B5" s="22" t="s">
        <v>38</v>
      </c>
      <c r="C5" s="22" t="s">
        <v>34</v>
      </c>
      <c r="D5" s="22" t="s">
        <v>34</v>
      </c>
      <c r="E5" s="22" t="s">
        <v>34</v>
      </c>
      <c r="F5" s="22">
        <v>1</v>
      </c>
      <c r="G5" s="22" t="s">
        <v>34</v>
      </c>
      <c r="H5" s="22" t="s">
        <v>34</v>
      </c>
      <c r="I5" s="39">
        <v>1</v>
      </c>
    </row>
    <row r="6" spans="1:9">
      <c r="A6" s="22" t="s">
        <v>39</v>
      </c>
      <c r="B6" s="22" t="s">
        <v>34</v>
      </c>
      <c r="C6" s="22" t="s">
        <v>34</v>
      </c>
      <c r="D6" s="22" t="s">
        <v>34</v>
      </c>
      <c r="E6" s="22">
        <v>2</v>
      </c>
      <c r="F6" s="22" t="s">
        <v>34</v>
      </c>
      <c r="G6" s="22" t="s">
        <v>34</v>
      </c>
      <c r="H6" s="22">
        <v>1</v>
      </c>
      <c r="I6" s="39">
        <v>3</v>
      </c>
    </row>
    <row r="7" spans="1:9">
      <c r="A7" s="22" t="s">
        <v>40</v>
      </c>
      <c r="B7" s="22" t="s">
        <v>34</v>
      </c>
      <c r="C7" s="22">
        <v>1</v>
      </c>
      <c r="D7" s="22" t="s">
        <v>34</v>
      </c>
      <c r="E7" s="22">
        <v>1</v>
      </c>
      <c r="F7" s="22">
        <v>1</v>
      </c>
      <c r="G7" s="22" t="s">
        <v>34</v>
      </c>
      <c r="H7" s="22" t="s">
        <v>34</v>
      </c>
      <c r="I7" s="39">
        <v>3</v>
      </c>
    </row>
    <row r="8" spans="1:9">
      <c r="A8" s="39" t="s">
        <v>22</v>
      </c>
      <c r="B8" s="39"/>
      <c r="C8" s="39">
        <v>1</v>
      </c>
      <c r="D8" s="39">
        <v>1</v>
      </c>
      <c r="E8" s="39">
        <v>4</v>
      </c>
      <c r="F8" s="39">
        <v>7</v>
      </c>
      <c r="G8" s="39">
        <v>1</v>
      </c>
      <c r="H8" s="39">
        <v>1</v>
      </c>
      <c r="I8" s="39">
        <v>15</v>
      </c>
    </row>
    <row r="9" spans="1:9">
      <c r="A9" s="39" t="s">
        <v>41</v>
      </c>
      <c r="B9" s="39"/>
      <c r="C9" s="40">
        <f t="shared" ref="C9:I9" si="0">C8/$I$8*100</f>
        <v>6.666666666666667</v>
      </c>
      <c r="D9" s="40">
        <f t="shared" si="0"/>
        <v>6.666666666666667</v>
      </c>
      <c r="E9" s="40">
        <f t="shared" si="0"/>
        <v>26.666666666666668</v>
      </c>
      <c r="F9" s="40">
        <f t="shared" si="0"/>
        <v>46.666666666666664</v>
      </c>
      <c r="G9" s="40">
        <f t="shared" si="0"/>
        <v>6.666666666666667</v>
      </c>
      <c r="H9" s="40">
        <f t="shared" si="0"/>
        <v>6.666666666666667</v>
      </c>
      <c r="I9" s="40">
        <f t="shared" si="0"/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BBFE-40F3-4EBA-867F-5087075A4E49}">
  <dimension ref="A1:AE57"/>
  <sheetViews>
    <sheetView tabSelected="1" zoomScale="120" zoomScaleNormal="120" workbookViewId="0">
      <pane ySplit="2" topLeftCell="AC3" activePane="bottomLeft" state="frozen"/>
      <selection pane="bottomLeft" activeCell="AG10" sqref="AG10"/>
    </sheetView>
  </sheetViews>
  <sheetFormatPr defaultColWidth="8.85546875" defaultRowHeight="15"/>
  <cols>
    <col min="1" max="1" width="7.85546875" customWidth="1"/>
    <col min="2" max="2" width="9.42578125" customWidth="1"/>
    <col min="3" max="3" width="6.28515625" customWidth="1"/>
    <col min="4" max="4" width="6.42578125" customWidth="1"/>
    <col min="5" max="5" width="9.42578125" bestFit="1" customWidth="1"/>
    <col min="6" max="6" width="6.85546875" customWidth="1"/>
    <col min="7" max="7" width="7.28515625" customWidth="1"/>
    <col min="8" max="8" width="6.85546875" customWidth="1"/>
    <col min="9" max="9" width="8.85546875" customWidth="1"/>
    <col min="10" max="12" width="9.42578125" customWidth="1"/>
    <col min="13" max="13" width="10.28515625" customWidth="1"/>
    <col min="14" max="14" width="10.140625" customWidth="1"/>
    <col min="15" max="15" width="10.85546875" customWidth="1"/>
    <col min="16" max="16" width="7.42578125" customWidth="1"/>
    <col min="17" max="17" width="10.140625" customWidth="1"/>
    <col min="19" max="19" width="11.42578125" bestFit="1" customWidth="1"/>
    <col min="20" max="20" width="14.140625" bestFit="1" customWidth="1"/>
    <col min="21" max="21" width="14.140625" customWidth="1"/>
    <col min="22" max="22" width="16.42578125" bestFit="1" customWidth="1"/>
    <col min="23" max="23" width="12.140625" customWidth="1"/>
    <col min="24" max="24" width="12" bestFit="1" customWidth="1"/>
    <col min="25" max="25" width="11.85546875" bestFit="1" customWidth="1"/>
    <col min="26" max="26" width="11.28515625" bestFit="1" customWidth="1"/>
    <col min="27" max="27" width="40.7109375" bestFit="1" customWidth="1"/>
    <col min="28" max="28" width="60.28515625" bestFit="1" customWidth="1"/>
    <col min="29" max="29" width="6.85546875" customWidth="1"/>
    <col min="31" max="31" width="68.7109375" bestFit="1" customWidth="1"/>
  </cols>
  <sheetData>
    <row r="1" spans="1:31" ht="15.95">
      <c r="A1" s="1" t="s">
        <v>42</v>
      </c>
      <c r="C1" s="2"/>
      <c r="D1" s="3"/>
      <c r="H1" s="4"/>
      <c r="I1" s="2"/>
      <c r="L1" s="5"/>
      <c r="M1" s="5"/>
      <c r="N1" s="6"/>
      <c r="O1" s="5"/>
      <c r="P1" s="5"/>
    </row>
    <row r="2" spans="1:31" ht="24.75">
      <c r="A2" s="7" t="s">
        <v>43</v>
      </c>
      <c r="B2" s="7" t="s">
        <v>44</v>
      </c>
      <c r="C2" s="7" t="s">
        <v>12</v>
      </c>
      <c r="D2" s="8" t="s">
        <v>45</v>
      </c>
      <c r="E2" s="7" t="s">
        <v>46</v>
      </c>
      <c r="F2" s="7" t="s">
        <v>47</v>
      </c>
      <c r="G2" s="9" t="s">
        <v>48</v>
      </c>
      <c r="H2" s="10" t="s">
        <v>49</v>
      </c>
      <c r="I2" s="7" t="s">
        <v>50</v>
      </c>
      <c r="J2" s="7" t="s">
        <v>51</v>
      </c>
      <c r="K2" s="7" t="s">
        <v>52</v>
      </c>
      <c r="L2" s="7" t="s">
        <v>53</v>
      </c>
      <c r="M2" s="7" t="s">
        <v>54</v>
      </c>
      <c r="N2" s="11" t="s">
        <v>55</v>
      </c>
      <c r="O2" s="12" t="s">
        <v>56</v>
      </c>
      <c r="P2" s="11" t="s">
        <v>57</v>
      </c>
      <c r="Q2" s="12" t="s">
        <v>58</v>
      </c>
      <c r="R2" s="11" t="s">
        <v>59</v>
      </c>
      <c r="S2" s="12" t="s">
        <v>60</v>
      </c>
      <c r="T2" s="12" t="s">
        <v>9</v>
      </c>
      <c r="U2" s="12" t="s">
        <v>61</v>
      </c>
      <c r="V2" s="12" t="s">
        <v>62</v>
      </c>
      <c r="W2" s="11" t="s">
        <v>63</v>
      </c>
      <c r="X2" s="11" t="s">
        <v>64</v>
      </c>
      <c r="Y2" s="12" t="s">
        <v>65</v>
      </c>
      <c r="Z2" s="12" t="s">
        <v>66</v>
      </c>
      <c r="AA2" s="11" t="s">
        <v>67</v>
      </c>
      <c r="AB2" s="12" t="s">
        <v>68</v>
      </c>
      <c r="AC2" s="11" t="s">
        <v>69</v>
      </c>
      <c r="AD2" s="12" t="s">
        <v>70</v>
      </c>
      <c r="AE2" s="11" t="s">
        <v>71</v>
      </c>
    </row>
    <row r="3" spans="1:31">
      <c r="A3" s="6">
        <v>14</v>
      </c>
      <c r="B3" s="6" t="s">
        <v>72</v>
      </c>
      <c r="C3" s="6" t="s">
        <v>16</v>
      </c>
      <c r="D3" s="14">
        <v>0</v>
      </c>
      <c r="E3" s="6" t="s">
        <v>73</v>
      </c>
      <c r="F3" s="6" t="s">
        <v>34</v>
      </c>
      <c r="G3" s="15" t="s">
        <v>34</v>
      </c>
      <c r="H3" s="4">
        <v>25</v>
      </c>
      <c r="I3" s="6" t="s">
        <v>74</v>
      </c>
      <c r="J3" s="6" t="s">
        <v>75</v>
      </c>
      <c r="K3" s="6" t="s">
        <v>34</v>
      </c>
      <c r="L3" s="6">
        <v>1</v>
      </c>
      <c r="M3" s="6">
        <v>3.72</v>
      </c>
      <c r="N3" s="6" t="s">
        <v>76</v>
      </c>
      <c r="O3" s="6" t="s">
        <v>77</v>
      </c>
      <c r="P3" s="6" t="s">
        <v>78</v>
      </c>
      <c r="Q3" s="13">
        <v>43167</v>
      </c>
      <c r="R3" s="6" t="s">
        <v>79</v>
      </c>
      <c r="S3" s="6" t="s">
        <v>80</v>
      </c>
      <c r="T3" s="6" t="s">
        <v>15</v>
      </c>
      <c r="U3" s="6" t="s">
        <v>81</v>
      </c>
      <c r="V3" s="6" t="s">
        <v>82</v>
      </c>
      <c r="W3" s="6" t="s">
        <v>83</v>
      </c>
      <c r="X3" s="6" t="s">
        <v>84</v>
      </c>
      <c r="Y3" s="6" t="s">
        <v>85</v>
      </c>
      <c r="Z3" s="6" t="s">
        <v>86</v>
      </c>
      <c r="AA3" s="6" t="s">
        <v>87</v>
      </c>
      <c r="AB3" s="6" t="s">
        <v>88</v>
      </c>
      <c r="AC3">
        <v>1</v>
      </c>
      <c r="AD3">
        <v>3.72</v>
      </c>
      <c r="AE3" t="s">
        <v>89</v>
      </c>
    </row>
    <row r="4" spans="1:31">
      <c r="A4" s="6">
        <v>14</v>
      </c>
      <c r="B4" s="6" t="s">
        <v>90</v>
      </c>
      <c r="C4" s="6" t="s">
        <v>16</v>
      </c>
      <c r="D4" s="14">
        <v>13</v>
      </c>
      <c r="E4" s="6" t="s">
        <v>91</v>
      </c>
      <c r="F4" s="6">
        <v>19</v>
      </c>
      <c r="G4" s="15" t="s">
        <v>34</v>
      </c>
      <c r="H4" s="4" t="s">
        <v>34</v>
      </c>
      <c r="I4" s="6" t="s">
        <v>92</v>
      </c>
      <c r="J4" s="6" t="s">
        <v>75</v>
      </c>
      <c r="K4" s="6" t="s">
        <v>93</v>
      </c>
      <c r="L4" s="6">
        <v>1</v>
      </c>
      <c r="M4" s="6">
        <v>31.93</v>
      </c>
      <c r="N4" s="6" t="s">
        <v>94</v>
      </c>
      <c r="O4" s="13">
        <v>43289</v>
      </c>
      <c r="P4" s="6" t="s">
        <v>95</v>
      </c>
      <c r="Q4" s="13">
        <v>43259</v>
      </c>
      <c r="R4" s="6" t="s">
        <v>79</v>
      </c>
      <c r="S4" s="6" t="s">
        <v>80</v>
      </c>
      <c r="T4" s="6" t="s">
        <v>20</v>
      </c>
      <c r="U4" s="6"/>
      <c r="V4" s="6"/>
      <c r="W4" s="6" t="s">
        <v>96</v>
      </c>
      <c r="Y4" s="6" t="s">
        <v>97</v>
      </c>
      <c r="Z4" s="6"/>
      <c r="AA4" s="6" t="s">
        <v>98</v>
      </c>
      <c r="AC4">
        <v>1</v>
      </c>
      <c r="AD4">
        <v>31.93</v>
      </c>
      <c r="AE4" t="s">
        <v>99</v>
      </c>
    </row>
    <row r="5" spans="1:31">
      <c r="A5" s="6">
        <v>14</v>
      </c>
      <c r="B5" s="6" t="s">
        <v>100</v>
      </c>
      <c r="C5" s="6" t="s">
        <v>16</v>
      </c>
      <c r="D5" s="14">
        <v>19</v>
      </c>
      <c r="E5" s="6" t="s">
        <v>101</v>
      </c>
      <c r="F5" s="6">
        <v>18</v>
      </c>
      <c r="G5" s="15" t="s">
        <v>34</v>
      </c>
      <c r="H5" s="4" t="s">
        <v>34</v>
      </c>
      <c r="I5" s="6" t="s">
        <v>102</v>
      </c>
      <c r="J5" s="6" t="s">
        <v>75</v>
      </c>
      <c r="K5" s="6" t="s">
        <v>93</v>
      </c>
      <c r="L5" s="6">
        <v>3</v>
      </c>
      <c r="M5" s="6">
        <v>6.65</v>
      </c>
      <c r="N5" s="6" t="s">
        <v>103</v>
      </c>
      <c r="O5" s="13">
        <v>43381</v>
      </c>
      <c r="P5" s="6" t="s">
        <v>95</v>
      </c>
      <c r="Q5" s="13">
        <v>43259</v>
      </c>
      <c r="R5" s="6" t="s">
        <v>79</v>
      </c>
      <c r="S5" s="6" t="s">
        <v>80</v>
      </c>
      <c r="T5" s="6" t="s">
        <v>20</v>
      </c>
      <c r="U5" s="6"/>
      <c r="V5" s="6"/>
      <c r="W5" s="6" t="s">
        <v>96</v>
      </c>
      <c r="X5" s="6" t="s">
        <v>104</v>
      </c>
      <c r="Y5" s="6" t="s">
        <v>97</v>
      </c>
      <c r="Z5" s="6"/>
      <c r="AA5" s="6" t="s">
        <v>105</v>
      </c>
      <c r="AC5">
        <v>3</v>
      </c>
      <c r="AD5">
        <v>6.65</v>
      </c>
      <c r="AE5" t="s">
        <v>106</v>
      </c>
    </row>
    <row r="6" spans="1:31">
      <c r="A6" s="6">
        <v>14</v>
      </c>
      <c r="B6" s="6" t="s">
        <v>107</v>
      </c>
      <c r="C6" s="6" t="s">
        <v>16</v>
      </c>
      <c r="D6" s="14">
        <v>0</v>
      </c>
      <c r="E6" s="6" t="s">
        <v>108</v>
      </c>
      <c r="F6" s="6" t="s">
        <v>34</v>
      </c>
      <c r="G6" s="15" t="s">
        <v>34</v>
      </c>
      <c r="H6" s="4">
        <v>20</v>
      </c>
      <c r="I6" s="6" t="s">
        <v>109</v>
      </c>
      <c r="J6" s="6" t="s">
        <v>75</v>
      </c>
      <c r="K6" s="6" t="s">
        <v>34</v>
      </c>
      <c r="L6" s="6">
        <v>1</v>
      </c>
      <c r="M6" s="6">
        <v>30.51</v>
      </c>
      <c r="N6" s="6" t="s">
        <v>79</v>
      </c>
      <c r="O6" s="13">
        <v>43198</v>
      </c>
      <c r="P6" s="6" t="s">
        <v>110</v>
      </c>
      <c r="Q6" s="13" t="s">
        <v>111</v>
      </c>
      <c r="R6" s="6" t="s">
        <v>79</v>
      </c>
      <c r="S6" s="6" t="s">
        <v>80</v>
      </c>
      <c r="T6" s="6" t="s">
        <v>19</v>
      </c>
      <c r="U6" s="6"/>
      <c r="V6" s="6"/>
      <c r="W6" s="6" t="s">
        <v>112</v>
      </c>
      <c r="Y6" s="6" t="s">
        <v>97</v>
      </c>
      <c r="Z6" s="6" t="s">
        <v>113</v>
      </c>
      <c r="AA6" s="6" t="s">
        <v>114</v>
      </c>
      <c r="AC6">
        <v>1</v>
      </c>
      <c r="AD6">
        <v>30.51</v>
      </c>
      <c r="AE6" t="s">
        <v>115</v>
      </c>
    </row>
    <row r="7" spans="1:31">
      <c r="A7" s="6">
        <v>14</v>
      </c>
      <c r="B7" s="6" t="s">
        <v>116</v>
      </c>
      <c r="C7" s="6" t="s">
        <v>18</v>
      </c>
      <c r="D7" s="14">
        <v>0</v>
      </c>
      <c r="E7" s="6" t="s">
        <v>117</v>
      </c>
      <c r="F7" s="6" t="s">
        <v>34</v>
      </c>
      <c r="G7" s="15" t="s">
        <v>34</v>
      </c>
      <c r="H7" s="4">
        <v>7</v>
      </c>
      <c r="I7" s="6" t="s">
        <v>118</v>
      </c>
      <c r="J7" s="6" t="s">
        <v>75</v>
      </c>
      <c r="K7" s="6" t="s">
        <v>34</v>
      </c>
      <c r="L7" s="6">
        <v>1</v>
      </c>
      <c r="M7" s="6">
        <v>6.64</v>
      </c>
      <c r="N7" s="6" t="s">
        <v>79</v>
      </c>
      <c r="O7" s="13">
        <v>43198</v>
      </c>
      <c r="P7" s="6" t="s">
        <v>110</v>
      </c>
      <c r="Q7" s="13" t="s">
        <v>111</v>
      </c>
      <c r="R7" s="6" t="s">
        <v>79</v>
      </c>
      <c r="S7" s="6" t="s">
        <v>80</v>
      </c>
      <c r="T7" s="6" t="s">
        <v>19</v>
      </c>
      <c r="U7" s="6"/>
      <c r="V7" s="6"/>
      <c r="W7" s="6" t="s">
        <v>112</v>
      </c>
      <c r="Y7" s="6" t="s">
        <v>97</v>
      </c>
      <c r="Z7" s="6" t="s">
        <v>113</v>
      </c>
      <c r="AA7" s="6" t="s">
        <v>114</v>
      </c>
      <c r="AC7">
        <v>1</v>
      </c>
      <c r="AD7">
        <v>6.64</v>
      </c>
      <c r="AE7" t="s">
        <v>119</v>
      </c>
    </row>
    <row r="8" spans="1:31">
      <c r="A8" s="6">
        <v>14</v>
      </c>
      <c r="B8" s="6" t="s">
        <v>120</v>
      </c>
      <c r="C8" s="6" t="s">
        <v>18</v>
      </c>
      <c r="D8" s="14">
        <v>47</v>
      </c>
      <c r="E8" s="6" t="s">
        <v>117</v>
      </c>
      <c r="F8" s="6">
        <v>25</v>
      </c>
      <c r="G8" s="15" t="s">
        <v>34</v>
      </c>
      <c r="H8" s="4" t="s">
        <v>34</v>
      </c>
      <c r="I8" s="6" t="s">
        <v>121</v>
      </c>
      <c r="J8" s="6" t="s">
        <v>75</v>
      </c>
      <c r="K8" s="6" t="s">
        <v>93</v>
      </c>
      <c r="L8" s="6">
        <v>1</v>
      </c>
      <c r="M8" s="6">
        <v>1.25</v>
      </c>
      <c r="N8" s="6" t="s">
        <v>122</v>
      </c>
      <c r="O8" s="13">
        <v>43320</v>
      </c>
      <c r="P8" s="6" t="s">
        <v>110</v>
      </c>
      <c r="Q8" s="13" t="s">
        <v>111</v>
      </c>
      <c r="R8" s="6" t="s">
        <v>79</v>
      </c>
      <c r="S8" s="6" t="s">
        <v>80</v>
      </c>
      <c r="T8" s="6" t="s">
        <v>20</v>
      </c>
      <c r="U8" s="6"/>
      <c r="V8" s="6"/>
      <c r="W8" s="6" t="s">
        <v>96</v>
      </c>
      <c r="X8" s="6" t="s">
        <v>104</v>
      </c>
      <c r="Y8" s="6" t="s">
        <v>97</v>
      </c>
      <c r="Z8" s="6"/>
      <c r="AA8" s="6" t="s">
        <v>105</v>
      </c>
      <c r="AC8">
        <v>1</v>
      </c>
      <c r="AD8">
        <v>1.25</v>
      </c>
      <c r="AE8" t="s">
        <v>106</v>
      </c>
    </row>
    <row r="9" spans="1:31">
      <c r="A9" s="6">
        <v>14</v>
      </c>
      <c r="B9" s="6" t="s">
        <v>123</v>
      </c>
      <c r="C9" s="6" t="s">
        <v>16</v>
      </c>
      <c r="D9" s="14">
        <v>16</v>
      </c>
      <c r="E9" s="6" t="s">
        <v>91</v>
      </c>
      <c r="F9" s="6">
        <v>19</v>
      </c>
      <c r="G9" s="15" t="s">
        <v>34</v>
      </c>
      <c r="H9" s="4" t="s">
        <v>34</v>
      </c>
      <c r="I9" s="6" t="s">
        <v>124</v>
      </c>
      <c r="J9" s="6" t="s">
        <v>75</v>
      </c>
      <c r="K9" s="6" t="s">
        <v>93</v>
      </c>
      <c r="L9" s="6">
        <v>2</v>
      </c>
      <c r="M9" s="6">
        <v>67.98</v>
      </c>
      <c r="N9" s="6" t="s">
        <v>76</v>
      </c>
      <c r="O9" s="13">
        <v>43198</v>
      </c>
      <c r="P9" s="6" t="s">
        <v>110</v>
      </c>
      <c r="Q9" s="13" t="s">
        <v>111</v>
      </c>
      <c r="R9" s="6" t="s">
        <v>79</v>
      </c>
      <c r="S9" s="6" t="s">
        <v>80</v>
      </c>
      <c r="T9" s="6" t="s">
        <v>4</v>
      </c>
      <c r="U9" s="6"/>
      <c r="V9" s="6"/>
      <c r="W9" s="6" t="s">
        <v>83</v>
      </c>
      <c r="X9" s="6" t="s">
        <v>84</v>
      </c>
      <c r="Y9" s="6" t="s">
        <v>97</v>
      </c>
      <c r="Z9" s="6" t="s">
        <v>86</v>
      </c>
      <c r="AA9" s="6" t="s">
        <v>125</v>
      </c>
      <c r="AC9">
        <v>1</v>
      </c>
      <c r="AD9">
        <v>67.98</v>
      </c>
      <c r="AE9" t="s">
        <v>126</v>
      </c>
    </row>
    <row r="10" spans="1:31">
      <c r="A10" s="6">
        <v>14</v>
      </c>
      <c r="B10" s="6" t="s">
        <v>127</v>
      </c>
      <c r="C10" s="6" t="s">
        <v>18</v>
      </c>
      <c r="D10" s="14">
        <v>50</v>
      </c>
      <c r="E10" s="6" t="s">
        <v>117</v>
      </c>
      <c r="F10" s="6">
        <v>25</v>
      </c>
      <c r="G10" s="15" t="s">
        <v>34</v>
      </c>
      <c r="H10" s="4" t="s">
        <v>34</v>
      </c>
      <c r="I10" s="6" t="s">
        <v>128</v>
      </c>
      <c r="J10" s="6" t="s">
        <v>75</v>
      </c>
      <c r="K10" s="6" t="s">
        <v>93</v>
      </c>
      <c r="L10" s="6" t="s">
        <v>34</v>
      </c>
      <c r="M10" s="6">
        <v>0.72</v>
      </c>
      <c r="N10" s="6" t="s">
        <v>122</v>
      </c>
      <c r="O10" s="13">
        <v>43351</v>
      </c>
      <c r="P10" s="6" t="s">
        <v>110</v>
      </c>
      <c r="Q10" s="13" t="s">
        <v>111</v>
      </c>
      <c r="R10" s="6" t="s">
        <v>79</v>
      </c>
      <c r="S10" s="6" t="s">
        <v>80</v>
      </c>
      <c r="T10" s="6" t="s">
        <v>19</v>
      </c>
      <c r="U10" s="6"/>
      <c r="V10" s="6"/>
      <c r="W10" s="6" t="s">
        <v>112</v>
      </c>
      <c r="Y10" s="6" t="s">
        <v>97</v>
      </c>
      <c r="Z10" s="6" t="s">
        <v>113</v>
      </c>
      <c r="AA10" s="6" t="s">
        <v>129</v>
      </c>
      <c r="AC10" t="s">
        <v>130</v>
      </c>
      <c r="AD10">
        <v>0.72</v>
      </c>
      <c r="AE10" t="s">
        <v>131</v>
      </c>
    </row>
    <row r="11" spans="1:31">
      <c r="A11" s="6">
        <v>14</v>
      </c>
      <c r="B11" s="6" t="s">
        <v>132</v>
      </c>
      <c r="C11" s="6" t="s">
        <v>18</v>
      </c>
      <c r="D11" s="14">
        <v>41</v>
      </c>
      <c r="E11" s="6" t="s">
        <v>133</v>
      </c>
      <c r="F11" s="6">
        <v>24</v>
      </c>
      <c r="G11" s="15" t="s">
        <v>34</v>
      </c>
      <c r="H11" s="4" t="s">
        <v>34</v>
      </c>
      <c r="I11" s="6" t="s">
        <v>134</v>
      </c>
      <c r="J11" s="6" t="s">
        <v>75</v>
      </c>
      <c r="K11" s="6" t="s">
        <v>93</v>
      </c>
      <c r="L11" s="6">
        <v>2</v>
      </c>
      <c r="M11" s="6">
        <v>0.96</v>
      </c>
      <c r="N11" s="6" t="s">
        <v>78</v>
      </c>
      <c r="O11" s="13">
        <v>43289</v>
      </c>
      <c r="P11" s="6" t="s">
        <v>110</v>
      </c>
      <c r="Q11" s="13" t="s">
        <v>111</v>
      </c>
      <c r="R11" s="6" t="s">
        <v>79</v>
      </c>
      <c r="S11" s="6" t="s">
        <v>80</v>
      </c>
      <c r="T11" s="6" t="s">
        <v>3</v>
      </c>
      <c r="U11" s="6"/>
      <c r="V11" s="6"/>
      <c r="W11" s="6" t="s">
        <v>112</v>
      </c>
      <c r="Y11" s="6" t="s">
        <v>97</v>
      </c>
      <c r="Z11" s="6" t="s">
        <v>113</v>
      </c>
      <c r="AA11" s="6" t="s">
        <v>135</v>
      </c>
      <c r="AC11">
        <v>2</v>
      </c>
      <c r="AD11">
        <v>0.96</v>
      </c>
      <c r="AE11" t="s">
        <v>136</v>
      </c>
    </row>
    <row r="12" spans="1:31">
      <c r="A12" s="6">
        <v>14</v>
      </c>
      <c r="B12" s="6" t="s">
        <v>137</v>
      </c>
      <c r="C12" s="6" t="s">
        <v>18</v>
      </c>
      <c r="D12" s="14">
        <v>34</v>
      </c>
      <c r="E12" s="4" t="s">
        <v>117</v>
      </c>
      <c r="F12" s="6">
        <v>23</v>
      </c>
      <c r="G12" s="15" t="s">
        <v>34</v>
      </c>
      <c r="H12" s="4" t="s">
        <v>34</v>
      </c>
      <c r="I12" s="4" t="s">
        <v>138</v>
      </c>
      <c r="J12" s="4" t="s">
        <v>75</v>
      </c>
      <c r="K12" s="6" t="s">
        <v>93</v>
      </c>
      <c r="L12" s="6">
        <v>1</v>
      </c>
      <c r="M12" s="6">
        <v>5.79</v>
      </c>
      <c r="N12" s="4" t="s">
        <v>79</v>
      </c>
      <c r="O12" s="13">
        <v>43289</v>
      </c>
      <c r="P12" s="6" t="s">
        <v>139</v>
      </c>
      <c r="Q12" s="13" t="s">
        <v>140</v>
      </c>
      <c r="R12" s="6" t="s">
        <v>79</v>
      </c>
      <c r="S12" s="6" t="s">
        <v>80</v>
      </c>
      <c r="T12" s="6" t="s">
        <v>15</v>
      </c>
      <c r="U12" s="6" t="s">
        <v>141</v>
      </c>
      <c r="V12" s="6" t="s">
        <v>142</v>
      </c>
      <c r="W12" s="6" t="s">
        <v>83</v>
      </c>
      <c r="X12" s="6" t="s">
        <v>84</v>
      </c>
      <c r="Y12" s="6" t="s">
        <v>85</v>
      </c>
      <c r="Z12" s="6" t="s">
        <v>86</v>
      </c>
      <c r="AA12" s="6" t="s">
        <v>87</v>
      </c>
      <c r="AB12" s="6" t="s">
        <v>143</v>
      </c>
      <c r="AC12">
        <v>1</v>
      </c>
      <c r="AD12">
        <v>5.79</v>
      </c>
      <c r="AE12" t="s">
        <v>144</v>
      </c>
    </row>
    <row r="13" spans="1:31">
      <c r="A13" s="6">
        <v>14</v>
      </c>
      <c r="B13" s="6" t="s">
        <v>145</v>
      </c>
      <c r="C13" s="6" t="s">
        <v>18</v>
      </c>
      <c r="D13" s="14">
        <v>36</v>
      </c>
      <c r="E13" s="6" t="s">
        <v>133</v>
      </c>
      <c r="F13" s="6">
        <v>24</v>
      </c>
      <c r="G13" s="15" t="s">
        <v>34</v>
      </c>
      <c r="H13" s="4" t="s">
        <v>34</v>
      </c>
      <c r="I13" s="6" t="s">
        <v>146</v>
      </c>
      <c r="J13" s="6" t="s">
        <v>75</v>
      </c>
      <c r="K13" s="6" t="s">
        <v>93</v>
      </c>
      <c r="L13" s="6">
        <v>1</v>
      </c>
      <c r="M13" s="6">
        <v>12.08</v>
      </c>
      <c r="N13" s="6" t="s">
        <v>78</v>
      </c>
      <c r="O13" s="13">
        <v>43289</v>
      </c>
      <c r="P13" s="6" t="s">
        <v>139</v>
      </c>
      <c r="Q13" s="13" t="s">
        <v>140</v>
      </c>
      <c r="R13" s="6" t="s">
        <v>79</v>
      </c>
      <c r="S13" s="6" t="s">
        <v>80</v>
      </c>
      <c r="T13" s="6" t="s">
        <v>15</v>
      </c>
      <c r="U13" s="6" t="s">
        <v>141</v>
      </c>
      <c r="V13" s="6" t="s">
        <v>142</v>
      </c>
      <c r="W13" s="6" t="s">
        <v>83</v>
      </c>
      <c r="X13" s="6" t="s">
        <v>84</v>
      </c>
      <c r="Y13" s="6" t="s">
        <v>85</v>
      </c>
      <c r="Z13" s="6" t="s">
        <v>86</v>
      </c>
      <c r="AA13" s="6" t="s">
        <v>87</v>
      </c>
      <c r="AB13" s="6" t="s">
        <v>147</v>
      </c>
      <c r="AC13">
        <v>1</v>
      </c>
      <c r="AD13">
        <v>12.08</v>
      </c>
      <c r="AE13" t="s">
        <v>148</v>
      </c>
    </row>
    <row r="14" spans="1:31">
      <c r="A14" s="6">
        <v>14</v>
      </c>
      <c r="B14" s="6" t="s">
        <v>149</v>
      </c>
      <c r="C14" s="6" t="s">
        <v>18</v>
      </c>
      <c r="D14" s="14">
        <v>38</v>
      </c>
      <c r="E14" s="4" t="s">
        <v>117</v>
      </c>
      <c r="F14" s="6">
        <v>23</v>
      </c>
      <c r="G14" s="15" t="s">
        <v>34</v>
      </c>
      <c r="H14" s="4" t="s">
        <v>34</v>
      </c>
      <c r="I14" s="4" t="s">
        <v>150</v>
      </c>
      <c r="J14" s="4" t="s">
        <v>75</v>
      </c>
      <c r="K14" s="6" t="s">
        <v>93</v>
      </c>
      <c r="L14" s="4">
        <v>11</v>
      </c>
      <c r="M14" s="6">
        <v>118.53</v>
      </c>
      <c r="N14" s="4" t="s">
        <v>79</v>
      </c>
      <c r="O14" s="13">
        <v>43289</v>
      </c>
      <c r="P14" s="6" t="s">
        <v>139</v>
      </c>
      <c r="Q14" s="13" t="s">
        <v>140</v>
      </c>
      <c r="R14" s="6" t="s">
        <v>79</v>
      </c>
      <c r="S14" s="6" t="s">
        <v>80</v>
      </c>
      <c r="T14" s="6" t="s">
        <v>15</v>
      </c>
      <c r="U14" s="6" t="s">
        <v>141</v>
      </c>
      <c r="V14" s="6" t="s">
        <v>142</v>
      </c>
      <c r="W14" s="6" t="s">
        <v>83</v>
      </c>
      <c r="X14" s="6" t="s">
        <v>84</v>
      </c>
      <c r="Y14" s="6" t="s">
        <v>97</v>
      </c>
      <c r="Z14" s="6" t="s">
        <v>86</v>
      </c>
      <c r="AA14" s="6" t="s">
        <v>87</v>
      </c>
      <c r="AB14" s="6" t="s">
        <v>151</v>
      </c>
      <c r="AC14">
        <v>1</v>
      </c>
      <c r="AD14">
        <v>4.0199999999999996</v>
      </c>
      <c r="AE14" t="s">
        <v>152</v>
      </c>
    </row>
    <row r="15" spans="1:31">
      <c r="A15" s="6">
        <v>14</v>
      </c>
      <c r="B15" s="6" t="s">
        <v>149</v>
      </c>
      <c r="C15" s="6" t="s">
        <v>18</v>
      </c>
      <c r="D15" s="14">
        <v>38</v>
      </c>
      <c r="E15" s="4" t="s">
        <v>117</v>
      </c>
      <c r="F15" s="6">
        <v>23</v>
      </c>
      <c r="G15" s="15" t="s">
        <v>34</v>
      </c>
      <c r="H15" s="4" t="s">
        <v>34</v>
      </c>
      <c r="I15" s="4" t="s">
        <v>150</v>
      </c>
      <c r="J15" s="4" t="s">
        <v>75</v>
      </c>
      <c r="K15" s="6" t="s">
        <v>93</v>
      </c>
      <c r="L15" s="4">
        <v>11</v>
      </c>
      <c r="M15" s="6">
        <v>118.53</v>
      </c>
      <c r="N15" s="4" t="s">
        <v>79</v>
      </c>
      <c r="O15" s="13">
        <v>43289</v>
      </c>
      <c r="P15" s="6" t="s">
        <v>139</v>
      </c>
      <c r="Q15" s="13" t="s">
        <v>140</v>
      </c>
      <c r="R15" s="6" t="s">
        <v>79</v>
      </c>
      <c r="S15" s="6" t="s">
        <v>80</v>
      </c>
      <c r="T15" s="6" t="s">
        <v>5</v>
      </c>
      <c r="U15" s="6"/>
      <c r="V15" s="6"/>
      <c r="W15" s="6" t="s">
        <v>83</v>
      </c>
      <c r="X15" s="6" t="s">
        <v>84</v>
      </c>
      <c r="Y15" s="6" t="s">
        <v>97</v>
      </c>
      <c r="Z15" s="6" t="s">
        <v>86</v>
      </c>
      <c r="AA15" s="6" t="s">
        <v>153</v>
      </c>
      <c r="AB15" s="6" t="s">
        <v>154</v>
      </c>
      <c r="AC15">
        <v>1</v>
      </c>
      <c r="AD15">
        <v>53.91</v>
      </c>
      <c r="AE15" t="s">
        <v>155</v>
      </c>
    </row>
    <row r="16" spans="1:31">
      <c r="A16" s="6">
        <v>14</v>
      </c>
      <c r="B16" s="6" t="s">
        <v>149</v>
      </c>
      <c r="C16" s="6" t="s">
        <v>18</v>
      </c>
      <c r="D16" s="14">
        <v>38</v>
      </c>
      <c r="E16" s="4" t="s">
        <v>117</v>
      </c>
      <c r="F16" s="6">
        <v>23</v>
      </c>
      <c r="G16" s="15" t="s">
        <v>34</v>
      </c>
      <c r="H16" s="4" t="s">
        <v>34</v>
      </c>
      <c r="I16" s="4" t="s">
        <v>150</v>
      </c>
      <c r="J16" s="4" t="s">
        <v>75</v>
      </c>
      <c r="K16" s="6" t="s">
        <v>93</v>
      </c>
      <c r="L16" s="4">
        <v>11</v>
      </c>
      <c r="M16" s="6">
        <v>118.53</v>
      </c>
      <c r="N16" s="4" t="s">
        <v>79</v>
      </c>
      <c r="O16" s="13">
        <v>43289</v>
      </c>
      <c r="P16" s="6" t="s">
        <v>139</v>
      </c>
      <c r="Q16" s="13" t="s">
        <v>140</v>
      </c>
      <c r="R16" s="6" t="s">
        <v>79</v>
      </c>
      <c r="S16" s="6" t="s">
        <v>80</v>
      </c>
      <c r="T16" s="6" t="s">
        <v>20</v>
      </c>
      <c r="U16" s="6"/>
      <c r="V16" s="6"/>
      <c r="W16" s="6" t="s">
        <v>96</v>
      </c>
      <c r="X16" s="6" t="s">
        <v>104</v>
      </c>
      <c r="Y16" s="6" t="s">
        <v>97</v>
      </c>
      <c r="AA16" s="6" t="s">
        <v>105</v>
      </c>
      <c r="AC16">
        <v>3</v>
      </c>
      <c r="AD16">
        <v>10.78</v>
      </c>
      <c r="AE16" t="s">
        <v>106</v>
      </c>
    </row>
    <row r="17" spans="1:31">
      <c r="A17" s="6">
        <v>14</v>
      </c>
      <c r="B17" s="6" t="s">
        <v>149</v>
      </c>
      <c r="C17" s="6" t="s">
        <v>18</v>
      </c>
      <c r="D17" s="14">
        <v>38</v>
      </c>
      <c r="E17" s="4" t="s">
        <v>117</v>
      </c>
      <c r="F17" s="6">
        <v>23</v>
      </c>
      <c r="G17" s="15" t="s">
        <v>34</v>
      </c>
      <c r="H17" s="4" t="s">
        <v>34</v>
      </c>
      <c r="I17" s="4" t="s">
        <v>150</v>
      </c>
      <c r="J17" s="4" t="s">
        <v>75</v>
      </c>
      <c r="K17" s="6" t="s">
        <v>93</v>
      </c>
      <c r="L17" s="4">
        <v>11</v>
      </c>
      <c r="M17" s="6">
        <v>118.53</v>
      </c>
      <c r="N17" s="4" t="s">
        <v>79</v>
      </c>
      <c r="O17" s="13">
        <v>43289</v>
      </c>
      <c r="P17" s="6" t="s">
        <v>139</v>
      </c>
      <c r="Q17" s="13" t="s">
        <v>140</v>
      </c>
      <c r="R17" s="6" t="s">
        <v>79</v>
      </c>
      <c r="S17" s="6" t="s">
        <v>80</v>
      </c>
      <c r="T17" s="6" t="s">
        <v>19</v>
      </c>
      <c r="U17" s="6"/>
      <c r="V17" s="6"/>
      <c r="W17" s="6" t="s">
        <v>112</v>
      </c>
      <c r="Y17" s="6" t="s">
        <v>97</v>
      </c>
      <c r="Z17" s="6" t="s">
        <v>113</v>
      </c>
      <c r="AA17" s="6" t="s">
        <v>129</v>
      </c>
      <c r="AC17">
        <v>5</v>
      </c>
      <c r="AD17">
        <v>4.62</v>
      </c>
      <c r="AE17" t="s">
        <v>131</v>
      </c>
    </row>
    <row r="18" spans="1:31">
      <c r="A18" s="6">
        <v>14</v>
      </c>
      <c r="B18" s="6" t="s">
        <v>149</v>
      </c>
      <c r="C18" s="6" t="s">
        <v>18</v>
      </c>
      <c r="D18" s="14">
        <v>38</v>
      </c>
      <c r="E18" s="4" t="s">
        <v>117</v>
      </c>
      <c r="F18" s="6">
        <v>23</v>
      </c>
      <c r="G18" s="15" t="s">
        <v>34</v>
      </c>
      <c r="H18" s="4" t="s">
        <v>34</v>
      </c>
      <c r="I18" s="4" t="s">
        <v>150</v>
      </c>
      <c r="J18" s="4" t="s">
        <v>75</v>
      </c>
      <c r="K18" s="6" t="s">
        <v>93</v>
      </c>
      <c r="L18" s="4">
        <v>11</v>
      </c>
      <c r="M18" s="6">
        <v>118.53</v>
      </c>
      <c r="N18" s="4" t="s">
        <v>79</v>
      </c>
      <c r="O18" s="13">
        <v>43289</v>
      </c>
      <c r="P18" s="6" t="s">
        <v>139</v>
      </c>
      <c r="Q18" s="13" t="s">
        <v>140</v>
      </c>
      <c r="R18" s="6" t="s">
        <v>79</v>
      </c>
      <c r="S18" s="6" t="s">
        <v>80</v>
      </c>
      <c r="T18" s="6" t="s">
        <v>156</v>
      </c>
      <c r="U18" s="6"/>
      <c r="V18" s="6"/>
      <c r="W18" s="6" t="s">
        <v>157</v>
      </c>
      <c r="Y18" s="6" t="s">
        <v>97</v>
      </c>
      <c r="AA18" s="6" t="s">
        <v>158</v>
      </c>
      <c r="AC18">
        <v>1</v>
      </c>
      <c r="AD18">
        <v>41.2</v>
      </c>
      <c r="AE18" t="s">
        <v>159</v>
      </c>
    </row>
    <row r="19" spans="1:31">
      <c r="A19" s="6">
        <v>14</v>
      </c>
      <c r="B19" s="6" t="s">
        <v>160</v>
      </c>
      <c r="C19" s="6" t="s">
        <v>16</v>
      </c>
      <c r="D19" s="14">
        <v>42</v>
      </c>
      <c r="E19" s="6" t="s">
        <v>91</v>
      </c>
      <c r="F19" s="6">
        <v>19</v>
      </c>
      <c r="G19" s="15">
        <v>1</v>
      </c>
      <c r="H19" s="4" t="s">
        <v>34</v>
      </c>
      <c r="I19" s="6" t="s">
        <v>161</v>
      </c>
      <c r="J19" s="6" t="s">
        <v>75</v>
      </c>
      <c r="K19" s="6" t="s">
        <v>93</v>
      </c>
      <c r="L19" s="15">
        <v>5</v>
      </c>
      <c r="M19" s="6">
        <v>33.67</v>
      </c>
      <c r="N19" s="6" t="s">
        <v>162</v>
      </c>
      <c r="O19" s="13">
        <v>43320</v>
      </c>
      <c r="P19" s="6" t="s">
        <v>139</v>
      </c>
      <c r="Q19" s="13" t="s">
        <v>140</v>
      </c>
      <c r="R19" s="6" t="s">
        <v>79</v>
      </c>
      <c r="S19" s="6" t="s">
        <v>80</v>
      </c>
      <c r="T19" s="6" t="s">
        <v>15</v>
      </c>
      <c r="U19" s="6"/>
      <c r="V19" s="6"/>
      <c r="W19" s="6" t="s">
        <v>83</v>
      </c>
      <c r="X19" s="6" t="s">
        <v>84</v>
      </c>
      <c r="Y19" s="6" t="s">
        <v>85</v>
      </c>
      <c r="Z19" s="6" t="s">
        <v>86</v>
      </c>
      <c r="AA19" s="6" t="s">
        <v>87</v>
      </c>
      <c r="AB19" s="6" t="s">
        <v>163</v>
      </c>
      <c r="AC19">
        <v>1</v>
      </c>
      <c r="AD19">
        <v>18.04</v>
      </c>
      <c r="AE19" s="2" t="s">
        <v>148</v>
      </c>
    </row>
    <row r="20" spans="1:31">
      <c r="A20" s="6">
        <v>14</v>
      </c>
      <c r="B20" s="6" t="s">
        <v>160</v>
      </c>
      <c r="C20" s="6" t="s">
        <v>16</v>
      </c>
      <c r="D20" s="14">
        <v>42</v>
      </c>
      <c r="E20" s="6" t="s">
        <v>91</v>
      </c>
      <c r="F20" s="6">
        <v>19</v>
      </c>
      <c r="G20" s="15">
        <v>1</v>
      </c>
      <c r="H20" s="4" t="s">
        <v>34</v>
      </c>
      <c r="I20" s="6" t="s">
        <v>161</v>
      </c>
      <c r="J20" s="6" t="s">
        <v>75</v>
      </c>
      <c r="K20" s="6" t="s">
        <v>93</v>
      </c>
      <c r="L20" s="15">
        <v>5</v>
      </c>
      <c r="M20" s="6">
        <v>33.67</v>
      </c>
      <c r="N20" s="6" t="s">
        <v>162</v>
      </c>
      <c r="O20" s="13">
        <v>43320</v>
      </c>
      <c r="P20" s="6" t="s">
        <v>139</v>
      </c>
      <c r="Q20" s="13" t="s">
        <v>140</v>
      </c>
      <c r="R20" s="6" t="s">
        <v>79</v>
      </c>
      <c r="S20" s="6" t="s">
        <v>80</v>
      </c>
      <c r="T20" s="6" t="s">
        <v>15</v>
      </c>
      <c r="U20" s="6" t="s">
        <v>141</v>
      </c>
      <c r="V20" s="6" t="s">
        <v>142</v>
      </c>
      <c r="W20" s="6" t="s">
        <v>83</v>
      </c>
      <c r="X20" s="6" t="s">
        <v>84</v>
      </c>
      <c r="Y20" s="6" t="s">
        <v>85</v>
      </c>
      <c r="Z20" s="6" t="s">
        <v>86</v>
      </c>
      <c r="AA20" s="6" t="s">
        <v>87</v>
      </c>
      <c r="AB20" s="6" t="s">
        <v>164</v>
      </c>
      <c r="AC20">
        <v>1</v>
      </c>
      <c r="AD20">
        <v>5.99</v>
      </c>
      <c r="AE20" s="2" t="s">
        <v>148</v>
      </c>
    </row>
    <row r="21" spans="1:31">
      <c r="A21" s="6">
        <v>14</v>
      </c>
      <c r="B21" s="6" t="s">
        <v>160</v>
      </c>
      <c r="C21" s="6" t="s">
        <v>16</v>
      </c>
      <c r="D21" s="14">
        <v>42</v>
      </c>
      <c r="E21" s="6" t="s">
        <v>91</v>
      </c>
      <c r="F21" s="6">
        <v>19</v>
      </c>
      <c r="G21" s="15">
        <v>1</v>
      </c>
      <c r="H21" s="4" t="s">
        <v>34</v>
      </c>
      <c r="I21" s="6" t="s">
        <v>161</v>
      </c>
      <c r="J21" s="6" t="s">
        <v>75</v>
      </c>
      <c r="K21" s="6" t="s">
        <v>93</v>
      </c>
      <c r="L21" s="15">
        <v>5</v>
      </c>
      <c r="M21" s="6">
        <v>33.67</v>
      </c>
      <c r="N21" s="6" t="s">
        <v>162</v>
      </c>
      <c r="O21" s="13">
        <v>43320</v>
      </c>
      <c r="P21" s="6" t="s">
        <v>139</v>
      </c>
      <c r="Q21" s="13" t="s">
        <v>140</v>
      </c>
      <c r="R21" s="6" t="s">
        <v>79</v>
      </c>
      <c r="S21" s="6" t="s">
        <v>80</v>
      </c>
      <c r="T21" s="6" t="s">
        <v>4</v>
      </c>
      <c r="U21" s="6"/>
      <c r="V21" s="6"/>
      <c r="W21" s="6" t="s">
        <v>83</v>
      </c>
      <c r="X21" s="6" t="s">
        <v>84</v>
      </c>
      <c r="Y21" s="6" t="s">
        <v>97</v>
      </c>
      <c r="Z21" s="6" t="s">
        <v>86</v>
      </c>
      <c r="AA21" s="6" t="s">
        <v>165</v>
      </c>
      <c r="AB21" s="6" t="s">
        <v>166</v>
      </c>
      <c r="AC21">
        <v>1</v>
      </c>
      <c r="AD21">
        <v>8.23</v>
      </c>
      <c r="AE21" s="2" t="s">
        <v>167</v>
      </c>
    </row>
    <row r="22" spans="1:31">
      <c r="A22" s="6">
        <v>14</v>
      </c>
      <c r="B22" s="6" t="s">
        <v>160</v>
      </c>
      <c r="C22" s="6" t="s">
        <v>16</v>
      </c>
      <c r="D22" s="14">
        <v>42</v>
      </c>
      <c r="E22" s="6" t="s">
        <v>91</v>
      </c>
      <c r="F22" s="6">
        <v>19</v>
      </c>
      <c r="G22" s="15">
        <v>1</v>
      </c>
      <c r="H22" s="4" t="s">
        <v>34</v>
      </c>
      <c r="I22" s="6" t="s">
        <v>161</v>
      </c>
      <c r="J22" s="6" t="s">
        <v>75</v>
      </c>
      <c r="K22" s="6" t="s">
        <v>93</v>
      </c>
      <c r="L22" s="15">
        <v>5</v>
      </c>
      <c r="M22" s="6">
        <v>33.67</v>
      </c>
      <c r="N22" s="6" t="s">
        <v>162</v>
      </c>
      <c r="O22" s="13">
        <v>43320</v>
      </c>
      <c r="P22" s="6" t="s">
        <v>139</v>
      </c>
      <c r="Q22" s="13" t="s">
        <v>140</v>
      </c>
      <c r="R22" s="6" t="s">
        <v>79</v>
      </c>
      <c r="S22" s="6" t="s">
        <v>80</v>
      </c>
      <c r="T22" s="6" t="s">
        <v>15</v>
      </c>
      <c r="U22" s="6" t="s">
        <v>168</v>
      </c>
      <c r="V22" s="6"/>
      <c r="W22" s="6" t="s">
        <v>83</v>
      </c>
      <c r="X22" s="6" t="s">
        <v>84</v>
      </c>
      <c r="Y22" s="6" t="s">
        <v>169</v>
      </c>
      <c r="Z22" s="6" t="s">
        <v>86</v>
      </c>
      <c r="AA22" s="6" t="s">
        <v>170</v>
      </c>
      <c r="AB22" s="6" t="s">
        <v>171</v>
      </c>
      <c r="AC22">
        <v>1</v>
      </c>
      <c r="AD22">
        <v>0.13</v>
      </c>
      <c r="AE22" s="2" t="s">
        <v>172</v>
      </c>
    </row>
    <row r="23" spans="1:31">
      <c r="A23" s="6">
        <v>14</v>
      </c>
      <c r="B23" s="6" t="s">
        <v>160</v>
      </c>
      <c r="C23" s="6" t="s">
        <v>16</v>
      </c>
      <c r="D23" s="14">
        <v>42</v>
      </c>
      <c r="E23" s="6" t="s">
        <v>91</v>
      </c>
      <c r="F23" s="6">
        <v>19</v>
      </c>
      <c r="G23" s="15">
        <v>1</v>
      </c>
      <c r="H23" s="4" t="s">
        <v>34</v>
      </c>
      <c r="I23" s="6" t="s">
        <v>161</v>
      </c>
      <c r="J23" s="6" t="s">
        <v>75</v>
      </c>
      <c r="K23" s="6" t="s">
        <v>93</v>
      </c>
      <c r="L23" s="15">
        <v>5</v>
      </c>
      <c r="M23" s="6">
        <v>33.67</v>
      </c>
      <c r="N23" s="6" t="s">
        <v>162</v>
      </c>
      <c r="O23" s="13">
        <v>43320</v>
      </c>
      <c r="P23" s="6" t="s">
        <v>139</v>
      </c>
      <c r="Q23" s="13" t="s">
        <v>140</v>
      </c>
      <c r="R23" s="6" t="s">
        <v>79</v>
      </c>
      <c r="S23" s="6" t="s">
        <v>80</v>
      </c>
      <c r="T23" s="6" t="s">
        <v>21</v>
      </c>
      <c r="U23" s="6"/>
      <c r="V23" s="6"/>
      <c r="W23" s="6" t="s">
        <v>157</v>
      </c>
      <c r="Y23" s="6" t="s">
        <v>97</v>
      </c>
      <c r="AA23" s="6" t="s">
        <v>173</v>
      </c>
      <c r="AC23">
        <v>1</v>
      </c>
      <c r="AD23">
        <v>1.27</v>
      </c>
      <c r="AE23" s="2" t="s">
        <v>174</v>
      </c>
    </row>
    <row r="24" spans="1:31">
      <c r="A24" s="6">
        <v>14</v>
      </c>
      <c r="B24" s="6" t="s">
        <v>175</v>
      </c>
      <c r="C24" s="6" t="s">
        <v>14</v>
      </c>
      <c r="D24" s="14">
        <v>75</v>
      </c>
      <c r="E24" s="6" t="s">
        <v>176</v>
      </c>
      <c r="F24" s="6">
        <v>11</v>
      </c>
      <c r="G24" s="15" t="s">
        <v>34</v>
      </c>
      <c r="H24" s="4" t="s">
        <v>34</v>
      </c>
      <c r="I24" s="6" t="s">
        <v>177</v>
      </c>
      <c r="J24" s="6" t="s">
        <v>75</v>
      </c>
      <c r="K24" s="6" t="s">
        <v>93</v>
      </c>
      <c r="L24" s="15">
        <v>3</v>
      </c>
      <c r="M24" s="6">
        <v>10.71</v>
      </c>
      <c r="N24" s="6" t="s">
        <v>162</v>
      </c>
      <c r="O24" s="13" t="s">
        <v>178</v>
      </c>
      <c r="P24" s="6" t="s">
        <v>139</v>
      </c>
      <c r="Q24" s="13" t="s">
        <v>140</v>
      </c>
      <c r="R24" s="6" t="s">
        <v>79</v>
      </c>
      <c r="S24" s="6" t="s">
        <v>80</v>
      </c>
      <c r="T24" s="6" t="s">
        <v>21</v>
      </c>
      <c r="U24" s="6"/>
      <c r="V24" s="6"/>
      <c r="W24" s="6" t="s">
        <v>157</v>
      </c>
      <c r="Y24" s="6" t="s">
        <v>97</v>
      </c>
      <c r="AA24" s="6" t="s">
        <v>158</v>
      </c>
      <c r="AC24">
        <v>3</v>
      </c>
      <c r="AD24">
        <v>10.71</v>
      </c>
      <c r="AE24" s="2" t="s">
        <v>179</v>
      </c>
    </row>
    <row r="25" spans="1:31">
      <c r="A25" s="6">
        <v>14</v>
      </c>
      <c r="B25" s="6" t="s">
        <v>180</v>
      </c>
      <c r="C25" s="6" t="s">
        <v>14</v>
      </c>
      <c r="D25" s="14">
        <v>80</v>
      </c>
      <c r="E25" s="6" t="s">
        <v>181</v>
      </c>
      <c r="F25" s="6">
        <v>10</v>
      </c>
      <c r="G25" s="15" t="s">
        <v>34</v>
      </c>
      <c r="H25" s="4" t="s">
        <v>34</v>
      </c>
      <c r="I25" s="6" t="s">
        <v>182</v>
      </c>
      <c r="J25" s="6" t="s">
        <v>75</v>
      </c>
      <c r="K25" s="6" t="s">
        <v>93</v>
      </c>
      <c r="L25" s="6">
        <v>1</v>
      </c>
      <c r="M25" s="6">
        <v>130.47</v>
      </c>
      <c r="N25" s="6" t="s">
        <v>122</v>
      </c>
      <c r="O25" s="13" t="s">
        <v>178</v>
      </c>
      <c r="P25" s="6" t="s">
        <v>139</v>
      </c>
      <c r="Q25" s="13" t="s">
        <v>183</v>
      </c>
      <c r="R25" s="6" t="s">
        <v>79</v>
      </c>
      <c r="S25" s="6" t="s">
        <v>80</v>
      </c>
      <c r="T25" s="6" t="s">
        <v>20</v>
      </c>
      <c r="W25" s="6" t="s">
        <v>96</v>
      </c>
      <c r="Y25" s="6" t="s">
        <v>97</v>
      </c>
      <c r="AA25" s="6" t="s">
        <v>98</v>
      </c>
      <c r="AC25">
        <v>1</v>
      </c>
      <c r="AD25">
        <v>130.47</v>
      </c>
      <c r="AE25" t="s">
        <v>184</v>
      </c>
    </row>
    <row r="26" spans="1:31">
      <c r="A26" s="6">
        <v>14</v>
      </c>
      <c r="B26" s="6" t="s">
        <v>185</v>
      </c>
      <c r="C26" s="6" t="s">
        <v>14</v>
      </c>
      <c r="D26" s="14">
        <v>98</v>
      </c>
      <c r="E26" s="6" t="s">
        <v>176</v>
      </c>
      <c r="F26" s="6">
        <v>11</v>
      </c>
      <c r="G26" s="15">
        <v>1</v>
      </c>
      <c r="H26" s="4" t="s">
        <v>34</v>
      </c>
      <c r="I26" s="6" t="s">
        <v>186</v>
      </c>
      <c r="J26" s="6" t="s">
        <v>75</v>
      </c>
      <c r="K26" s="6" t="s">
        <v>93</v>
      </c>
      <c r="L26" s="6">
        <v>1</v>
      </c>
      <c r="M26" s="6">
        <v>1.89</v>
      </c>
      <c r="N26" s="6" t="s">
        <v>95</v>
      </c>
      <c r="O26" s="13" t="s">
        <v>187</v>
      </c>
      <c r="P26" s="6" t="s">
        <v>139</v>
      </c>
      <c r="Q26" s="13" t="s">
        <v>183</v>
      </c>
      <c r="R26" s="6" t="s">
        <v>79</v>
      </c>
      <c r="S26" s="13">
        <v>43111</v>
      </c>
      <c r="T26" s="6" t="s">
        <v>21</v>
      </c>
      <c r="W26" s="6" t="s">
        <v>157</v>
      </c>
      <c r="Y26" s="6" t="s">
        <v>97</v>
      </c>
      <c r="AA26" s="6" t="s">
        <v>158</v>
      </c>
      <c r="AC26">
        <v>1</v>
      </c>
      <c r="AD26">
        <v>1.89</v>
      </c>
      <c r="AE26" s="2" t="s">
        <v>179</v>
      </c>
    </row>
    <row r="27" spans="1:31">
      <c r="A27" s="6">
        <v>14</v>
      </c>
      <c r="B27" s="6" t="s">
        <v>188</v>
      </c>
      <c r="C27" s="6" t="s">
        <v>16</v>
      </c>
      <c r="D27" s="14">
        <v>119</v>
      </c>
      <c r="E27" s="6" t="s">
        <v>189</v>
      </c>
      <c r="F27" s="6">
        <v>16</v>
      </c>
      <c r="G27" s="15">
        <v>1</v>
      </c>
      <c r="H27" s="4" t="s">
        <v>34</v>
      </c>
      <c r="I27" s="6" t="s">
        <v>190</v>
      </c>
      <c r="J27" s="6" t="s">
        <v>75</v>
      </c>
      <c r="K27" s="6" t="s">
        <v>93</v>
      </c>
      <c r="L27" s="6">
        <v>2</v>
      </c>
      <c r="M27" s="6">
        <v>19.79</v>
      </c>
      <c r="N27" s="6" t="s">
        <v>79</v>
      </c>
      <c r="O27" s="13" t="s">
        <v>191</v>
      </c>
      <c r="P27" s="6" t="s">
        <v>139</v>
      </c>
      <c r="Q27" s="13" t="s">
        <v>183</v>
      </c>
      <c r="R27" s="6" t="s">
        <v>79</v>
      </c>
      <c r="S27" s="6" t="s">
        <v>80</v>
      </c>
      <c r="T27" s="6" t="s">
        <v>15</v>
      </c>
      <c r="W27" s="6" t="s">
        <v>83</v>
      </c>
      <c r="X27" s="6" t="s">
        <v>84</v>
      </c>
      <c r="Y27" s="6" t="s">
        <v>97</v>
      </c>
      <c r="Z27" s="6" t="s">
        <v>86</v>
      </c>
      <c r="AA27" s="6" t="s">
        <v>87</v>
      </c>
      <c r="AB27" s="6" t="s">
        <v>192</v>
      </c>
      <c r="AC27">
        <v>1</v>
      </c>
      <c r="AD27">
        <v>17.2</v>
      </c>
      <c r="AE27" s="2" t="s">
        <v>193</v>
      </c>
    </row>
    <row r="28" spans="1:31">
      <c r="A28" s="6">
        <v>14</v>
      </c>
      <c r="B28" s="6" t="s">
        <v>188</v>
      </c>
      <c r="C28" s="6" t="s">
        <v>16</v>
      </c>
      <c r="D28" s="14">
        <v>119</v>
      </c>
      <c r="E28" s="6" t="s">
        <v>189</v>
      </c>
      <c r="F28" s="6">
        <v>16</v>
      </c>
      <c r="G28" s="15">
        <v>1</v>
      </c>
      <c r="H28" s="4" t="s">
        <v>34</v>
      </c>
      <c r="I28" s="6" t="s">
        <v>190</v>
      </c>
      <c r="J28" s="6" t="s">
        <v>75</v>
      </c>
      <c r="K28" s="6" t="s">
        <v>93</v>
      </c>
      <c r="L28" s="6">
        <v>2</v>
      </c>
      <c r="M28" s="6">
        <v>19.79</v>
      </c>
      <c r="N28" s="6" t="s">
        <v>79</v>
      </c>
      <c r="O28" s="13" t="s">
        <v>191</v>
      </c>
      <c r="P28" s="6" t="s">
        <v>139</v>
      </c>
      <c r="Q28" s="13" t="s">
        <v>183</v>
      </c>
      <c r="R28" s="6" t="s">
        <v>79</v>
      </c>
      <c r="S28" s="6" t="s">
        <v>80</v>
      </c>
      <c r="T28" s="6" t="s">
        <v>21</v>
      </c>
      <c r="W28" s="6" t="s">
        <v>157</v>
      </c>
      <c r="Y28" s="6" t="s">
        <v>97</v>
      </c>
      <c r="AA28" s="6" t="s">
        <v>158</v>
      </c>
      <c r="AC28">
        <v>1</v>
      </c>
      <c r="AD28">
        <v>0.96</v>
      </c>
      <c r="AE28" s="2" t="s">
        <v>179</v>
      </c>
    </row>
    <row r="29" spans="1:31">
      <c r="A29" s="6">
        <v>14</v>
      </c>
      <c r="B29" s="6" t="s">
        <v>194</v>
      </c>
      <c r="C29" s="6" t="s">
        <v>16</v>
      </c>
      <c r="D29" s="14">
        <v>130</v>
      </c>
      <c r="E29" s="6" t="s">
        <v>73</v>
      </c>
      <c r="F29" s="6">
        <v>6</v>
      </c>
      <c r="G29" s="15" t="s">
        <v>34</v>
      </c>
      <c r="H29" s="4" t="s">
        <v>34</v>
      </c>
      <c r="I29" s="6" t="s">
        <v>195</v>
      </c>
      <c r="J29" s="6" t="s">
        <v>75</v>
      </c>
      <c r="K29" s="6" t="s">
        <v>93</v>
      </c>
      <c r="L29" s="6">
        <v>3</v>
      </c>
      <c r="M29" s="6">
        <v>35.78</v>
      </c>
      <c r="N29" s="6" t="s">
        <v>79</v>
      </c>
      <c r="O29" s="13" t="s">
        <v>196</v>
      </c>
      <c r="P29" s="6" t="s">
        <v>139</v>
      </c>
      <c r="Q29" s="13" t="s">
        <v>183</v>
      </c>
      <c r="R29" s="6" t="s">
        <v>79</v>
      </c>
      <c r="S29" s="6" t="s">
        <v>80</v>
      </c>
      <c r="T29" s="6" t="s">
        <v>20</v>
      </c>
      <c r="W29" s="6" t="s">
        <v>96</v>
      </c>
      <c r="Y29" s="6" t="s">
        <v>97</v>
      </c>
      <c r="AA29" s="6" t="s">
        <v>105</v>
      </c>
      <c r="AC29">
        <v>1</v>
      </c>
      <c r="AD29">
        <v>8.19</v>
      </c>
      <c r="AE29" s="2" t="s">
        <v>106</v>
      </c>
    </row>
    <row r="30" spans="1:31">
      <c r="A30" s="6">
        <v>14</v>
      </c>
      <c r="B30" s="6" t="s">
        <v>194</v>
      </c>
      <c r="C30" s="6" t="s">
        <v>16</v>
      </c>
      <c r="D30" s="14">
        <v>130</v>
      </c>
      <c r="E30" s="6" t="s">
        <v>73</v>
      </c>
      <c r="F30" s="6">
        <v>6</v>
      </c>
      <c r="G30" s="15" t="s">
        <v>34</v>
      </c>
      <c r="H30" s="4" t="s">
        <v>34</v>
      </c>
      <c r="I30" s="6" t="s">
        <v>195</v>
      </c>
      <c r="J30" s="6" t="s">
        <v>75</v>
      </c>
      <c r="K30" s="6" t="s">
        <v>93</v>
      </c>
      <c r="L30" s="6">
        <v>3</v>
      </c>
      <c r="M30" s="6">
        <v>35.78</v>
      </c>
      <c r="N30" s="6" t="s">
        <v>79</v>
      </c>
      <c r="O30" s="13" t="s">
        <v>196</v>
      </c>
      <c r="P30" s="6" t="s">
        <v>139</v>
      </c>
      <c r="Q30" s="13" t="s">
        <v>183</v>
      </c>
      <c r="R30" s="6" t="s">
        <v>79</v>
      </c>
      <c r="S30" s="6" t="s">
        <v>80</v>
      </c>
      <c r="T30" s="6" t="s">
        <v>19</v>
      </c>
      <c r="W30" s="6" t="s">
        <v>83</v>
      </c>
      <c r="X30" s="6" t="s">
        <v>84</v>
      </c>
      <c r="Y30" s="6" t="s">
        <v>97</v>
      </c>
      <c r="Z30" s="6" t="s">
        <v>86</v>
      </c>
      <c r="AA30" s="6" t="s">
        <v>165</v>
      </c>
      <c r="AC30">
        <v>1</v>
      </c>
      <c r="AD30">
        <v>10.93</v>
      </c>
      <c r="AE30" s="2" t="s">
        <v>197</v>
      </c>
    </row>
    <row r="31" spans="1:31">
      <c r="A31" s="6">
        <v>14</v>
      </c>
      <c r="B31" s="6" t="s">
        <v>194</v>
      </c>
      <c r="C31" s="6" t="s">
        <v>16</v>
      </c>
      <c r="D31" s="14">
        <v>130</v>
      </c>
      <c r="E31" s="6" t="s">
        <v>73</v>
      </c>
      <c r="F31" s="6">
        <v>6</v>
      </c>
      <c r="G31" s="15" t="s">
        <v>34</v>
      </c>
      <c r="H31" s="4" t="s">
        <v>34</v>
      </c>
      <c r="I31" s="6" t="s">
        <v>195</v>
      </c>
      <c r="J31" s="6" t="s">
        <v>75</v>
      </c>
      <c r="K31" s="6" t="s">
        <v>93</v>
      </c>
      <c r="L31" s="6">
        <v>3</v>
      </c>
      <c r="M31" s="6">
        <v>35.78</v>
      </c>
      <c r="N31" s="6" t="s">
        <v>79</v>
      </c>
      <c r="O31" s="13" t="s">
        <v>196</v>
      </c>
      <c r="P31" s="6" t="s">
        <v>139</v>
      </c>
      <c r="Q31" s="13" t="s">
        <v>183</v>
      </c>
      <c r="R31" s="6" t="s">
        <v>79</v>
      </c>
      <c r="S31" s="6" t="s">
        <v>80</v>
      </c>
      <c r="T31" s="6" t="s">
        <v>21</v>
      </c>
      <c r="W31" s="6" t="s">
        <v>157</v>
      </c>
      <c r="Y31" s="6" t="s">
        <v>97</v>
      </c>
      <c r="AA31" s="6" t="s">
        <v>158</v>
      </c>
      <c r="AC31">
        <v>1</v>
      </c>
      <c r="AD31">
        <v>13.54</v>
      </c>
      <c r="AE31" s="2" t="s">
        <v>179</v>
      </c>
    </row>
    <row r="32" spans="1:31">
      <c r="A32" s="6">
        <v>14</v>
      </c>
      <c r="B32" s="6" t="s">
        <v>198</v>
      </c>
      <c r="C32" s="6" t="s">
        <v>16</v>
      </c>
      <c r="D32" s="14">
        <v>150</v>
      </c>
      <c r="E32" s="6" t="s">
        <v>91</v>
      </c>
      <c r="F32" s="6">
        <v>19</v>
      </c>
      <c r="G32" s="15">
        <v>2</v>
      </c>
      <c r="H32" s="4" t="s">
        <v>34</v>
      </c>
      <c r="I32" s="6" t="s">
        <v>199</v>
      </c>
      <c r="J32" s="6" t="s">
        <v>75</v>
      </c>
      <c r="K32" s="6" t="s">
        <v>93</v>
      </c>
      <c r="L32" s="6">
        <v>2</v>
      </c>
      <c r="M32" s="6">
        <v>0.25</v>
      </c>
      <c r="N32" s="6" t="s">
        <v>79</v>
      </c>
      <c r="O32" s="13" t="s">
        <v>200</v>
      </c>
      <c r="P32" s="6" t="s">
        <v>139</v>
      </c>
      <c r="Q32" s="13" t="s">
        <v>183</v>
      </c>
      <c r="R32" s="6" t="s">
        <v>79</v>
      </c>
      <c r="S32" s="6" t="s">
        <v>80</v>
      </c>
      <c r="T32" s="6" t="s">
        <v>15</v>
      </c>
      <c r="U32" s="6" t="s">
        <v>201</v>
      </c>
      <c r="W32" s="6" t="s">
        <v>83</v>
      </c>
      <c r="X32" s="6" t="s">
        <v>84</v>
      </c>
      <c r="Y32" s="6" t="s">
        <v>97</v>
      </c>
      <c r="Z32" s="6" t="s">
        <v>86</v>
      </c>
      <c r="AA32" s="6" t="s">
        <v>170</v>
      </c>
      <c r="AC32">
        <v>2</v>
      </c>
      <c r="AD32">
        <v>0.25</v>
      </c>
      <c r="AE32" s="2" t="s">
        <v>202</v>
      </c>
    </row>
    <row r="33" spans="1:31">
      <c r="A33" s="6">
        <v>14</v>
      </c>
      <c r="B33" s="6" t="s">
        <v>203</v>
      </c>
      <c r="C33" s="6" t="s">
        <v>18</v>
      </c>
      <c r="D33" s="14">
        <v>176</v>
      </c>
      <c r="E33" s="6" t="s">
        <v>117</v>
      </c>
      <c r="F33" s="6">
        <v>23</v>
      </c>
      <c r="G33" s="15">
        <v>2</v>
      </c>
      <c r="H33" s="4" t="s">
        <v>34</v>
      </c>
      <c r="I33" s="6" t="s">
        <v>204</v>
      </c>
      <c r="J33" s="6" t="s">
        <v>75</v>
      </c>
      <c r="K33" s="6" t="s">
        <v>93</v>
      </c>
      <c r="L33" s="6">
        <v>1</v>
      </c>
      <c r="M33" s="6">
        <v>1.55</v>
      </c>
      <c r="N33" s="6" t="s">
        <v>79</v>
      </c>
      <c r="O33" s="13">
        <v>43229</v>
      </c>
      <c r="P33" s="6" t="s">
        <v>205</v>
      </c>
      <c r="Q33" s="13" t="s">
        <v>206</v>
      </c>
      <c r="R33" s="6" t="s">
        <v>79</v>
      </c>
      <c r="S33" s="6" t="s">
        <v>80</v>
      </c>
      <c r="T33" s="6" t="s">
        <v>15</v>
      </c>
      <c r="U33" s="6" t="s">
        <v>32</v>
      </c>
      <c r="V33" s="6" t="s">
        <v>82</v>
      </c>
      <c r="W33" s="6" t="s">
        <v>83</v>
      </c>
      <c r="X33" s="6" t="s">
        <v>84</v>
      </c>
      <c r="Y33" s="6" t="s">
        <v>97</v>
      </c>
      <c r="Z33" s="6" t="s">
        <v>86</v>
      </c>
      <c r="AA33" s="6" t="s">
        <v>87</v>
      </c>
      <c r="AB33" s="6" t="s">
        <v>207</v>
      </c>
      <c r="AC33">
        <v>1</v>
      </c>
      <c r="AD33">
        <v>1.55</v>
      </c>
      <c r="AE33" s="2" t="s">
        <v>208</v>
      </c>
    </row>
    <row r="34" spans="1:31">
      <c r="A34" s="6">
        <v>14</v>
      </c>
      <c r="B34" s="6" t="s">
        <v>209</v>
      </c>
      <c r="C34" s="6" t="s">
        <v>18</v>
      </c>
      <c r="D34" s="14">
        <v>177</v>
      </c>
      <c r="E34" s="6" t="s">
        <v>117</v>
      </c>
      <c r="F34" s="6">
        <v>23</v>
      </c>
      <c r="G34" s="15">
        <v>2</v>
      </c>
      <c r="H34" s="4" t="s">
        <v>34</v>
      </c>
      <c r="I34" s="6" t="s">
        <v>210</v>
      </c>
      <c r="J34" s="6" t="s">
        <v>75</v>
      </c>
      <c r="K34" s="6" t="s">
        <v>93</v>
      </c>
      <c r="L34" s="6">
        <v>1</v>
      </c>
      <c r="M34" s="6">
        <v>1.52</v>
      </c>
      <c r="N34" s="6" t="s">
        <v>79</v>
      </c>
      <c r="O34" s="13">
        <v>43260</v>
      </c>
      <c r="P34" s="6" t="s">
        <v>205</v>
      </c>
      <c r="Q34" s="13" t="s">
        <v>206</v>
      </c>
      <c r="R34" s="6" t="s">
        <v>79</v>
      </c>
      <c r="S34" s="6" t="s">
        <v>80</v>
      </c>
      <c r="T34" s="6" t="s">
        <v>15</v>
      </c>
      <c r="U34" s="6" t="s">
        <v>32</v>
      </c>
      <c r="V34" s="6" t="s">
        <v>82</v>
      </c>
      <c r="W34" s="6" t="s">
        <v>83</v>
      </c>
      <c r="X34" s="6" t="s">
        <v>84</v>
      </c>
      <c r="Y34" s="6" t="s">
        <v>97</v>
      </c>
      <c r="Z34" s="6" t="s">
        <v>86</v>
      </c>
      <c r="AA34" s="6" t="s">
        <v>87</v>
      </c>
      <c r="AC34">
        <v>1</v>
      </c>
      <c r="AD34">
        <v>1.52</v>
      </c>
      <c r="AE34" s="2" t="s">
        <v>211</v>
      </c>
    </row>
    <row r="35" spans="1:31">
      <c r="A35" s="6">
        <v>14</v>
      </c>
      <c r="B35" s="6" t="s">
        <v>212</v>
      </c>
      <c r="C35" s="6" t="s">
        <v>18</v>
      </c>
      <c r="D35" s="14">
        <v>189</v>
      </c>
      <c r="E35" s="6" t="s">
        <v>117</v>
      </c>
      <c r="F35" s="6">
        <v>23</v>
      </c>
      <c r="G35" s="15">
        <v>3</v>
      </c>
      <c r="H35" s="4" t="s">
        <v>34</v>
      </c>
      <c r="I35" s="6" t="s">
        <v>213</v>
      </c>
      <c r="J35" s="6" t="s">
        <v>75</v>
      </c>
      <c r="K35" s="6" t="s">
        <v>93</v>
      </c>
      <c r="L35" s="6">
        <v>1</v>
      </c>
      <c r="M35" s="6">
        <v>23.98</v>
      </c>
      <c r="N35" s="6" t="s">
        <v>79</v>
      </c>
      <c r="O35" s="13">
        <v>43290</v>
      </c>
      <c r="P35" s="6" t="s">
        <v>205</v>
      </c>
      <c r="Q35" s="13" t="s">
        <v>206</v>
      </c>
      <c r="R35" s="6" t="s">
        <v>79</v>
      </c>
      <c r="S35" s="6" t="s">
        <v>80</v>
      </c>
      <c r="T35" s="6" t="s">
        <v>15</v>
      </c>
      <c r="U35" s="6" t="s">
        <v>141</v>
      </c>
      <c r="V35" s="6" t="s">
        <v>142</v>
      </c>
      <c r="W35" s="6" t="s">
        <v>83</v>
      </c>
      <c r="X35" s="6" t="s">
        <v>84</v>
      </c>
      <c r="Y35" s="6" t="s">
        <v>85</v>
      </c>
      <c r="Z35" s="6" t="s">
        <v>86</v>
      </c>
      <c r="AA35" s="6" t="s">
        <v>87</v>
      </c>
      <c r="AB35" s="6" t="s">
        <v>214</v>
      </c>
      <c r="AC35">
        <v>1</v>
      </c>
      <c r="AD35">
        <v>23.98</v>
      </c>
      <c r="AE35" s="2" t="s">
        <v>215</v>
      </c>
    </row>
    <row r="36" spans="1:31">
      <c r="A36" s="6">
        <v>14</v>
      </c>
      <c r="B36" s="6" t="s">
        <v>216</v>
      </c>
      <c r="C36" s="6" t="s">
        <v>18</v>
      </c>
      <c r="D36" s="14">
        <v>192</v>
      </c>
      <c r="E36" s="6" t="s">
        <v>117</v>
      </c>
      <c r="F36" s="6">
        <v>23</v>
      </c>
      <c r="G36" s="15">
        <v>3</v>
      </c>
      <c r="H36" s="4" t="s">
        <v>34</v>
      </c>
      <c r="I36" s="6" t="s">
        <v>217</v>
      </c>
      <c r="J36" s="6" t="s">
        <v>75</v>
      </c>
      <c r="K36" s="6" t="s">
        <v>93</v>
      </c>
      <c r="L36" s="6">
        <v>1</v>
      </c>
      <c r="M36" s="6">
        <v>9.59</v>
      </c>
      <c r="N36" s="6" t="s">
        <v>79</v>
      </c>
      <c r="O36" s="13">
        <v>43382</v>
      </c>
      <c r="P36" s="6" t="s">
        <v>205</v>
      </c>
      <c r="Q36" s="13" t="s">
        <v>206</v>
      </c>
      <c r="R36" s="6" t="s">
        <v>79</v>
      </c>
      <c r="S36" s="6" t="s">
        <v>80</v>
      </c>
      <c r="T36" s="6" t="s">
        <v>15</v>
      </c>
      <c r="U36" s="6" t="s">
        <v>37</v>
      </c>
      <c r="V36" s="6" t="s">
        <v>82</v>
      </c>
      <c r="W36" s="6" t="s">
        <v>83</v>
      </c>
      <c r="X36" s="6" t="s">
        <v>84</v>
      </c>
      <c r="Y36" s="6" t="s">
        <v>97</v>
      </c>
      <c r="Z36" s="6" t="s">
        <v>86</v>
      </c>
      <c r="AA36" s="6" t="s">
        <v>87</v>
      </c>
      <c r="AB36" s="6" t="s">
        <v>218</v>
      </c>
      <c r="AC36">
        <v>1</v>
      </c>
      <c r="AD36">
        <v>9.59</v>
      </c>
      <c r="AE36" s="2" t="s">
        <v>219</v>
      </c>
    </row>
    <row r="37" spans="1:31">
      <c r="A37" s="6">
        <v>14</v>
      </c>
      <c r="B37" s="6" t="s">
        <v>220</v>
      </c>
      <c r="C37" s="6" t="s">
        <v>18</v>
      </c>
      <c r="D37" s="14">
        <v>194</v>
      </c>
      <c r="E37" s="6" t="s">
        <v>133</v>
      </c>
      <c r="F37" s="6">
        <v>24</v>
      </c>
      <c r="G37" s="15">
        <v>2</v>
      </c>
      <c r="H37" s="4" t="s">
        <v>34</v>
      </c>
      <c r="I37" s="6" t="s">
        <v>221</v>
      </c>
      <c r="J37" s="6" t="s">
        <v>75</v>
      </c>
      <c r="K37" s="6" t="s">
        <v>93</v>
      </c>
      <c r="L37" s="6">
        <v>1</v>
      </c>
      <c r="M37" s="6">
        <v>1.28</v>
      </c>
      <c r="N37" s="6" t="s">
        <v>222</v>
      </c>
      <c r="O37" s="13">
        <v>43382</v>
      </c>
      <c r="P37" s="6" t="s">
        <v>205</v>
      </c>
      <c r="Q37" s="13" t="s">
        <v>206</v>
      </c>
      <c r="R37" s="6" t="s">
        <v>79</v>
      </c>
      <c r="S37" s="6" t="s">
        <v>80</v>
      </c>
      <c r="T37" s="6" t="s">
        <v>20</v>
      </c>
      <c r="W37" s="6" t="s">
        <v>96</v>
      </c>
      <c r="Y37" s="6" t="s">
        <v>97</v>
      </c>
      <c r="AA37" s="6" t="s">
        <v>98</v>
      </c>
      <c r="AC37">
        <v>1</v>
      </c>
      <c r="AD37">
        <v>1.28</v>
      </c>
      <c r="AE37" s="2" t="s">
        <v>223</v>
      </c>
    </row>
    <row r="38" spans="1:31">
      <c r="A38" s="6">
        <v>14</v>
      </c>
      <c r="B38" s="6" t="s">
        <v>224</v>
      </c>
      <c r="C38" s="6" t="s">
        <v>18</v>
      </c>
      <c r="D38" s="14">
        <v>195</v>
      </c>
      <c r="E38" s="6" t="s">
        <v>117</v>
      </c>
      <c r="F38" s="6">
        <v>23</v>
      </c>
      <c r="G38" s="15">
        <v>3</v>
      </c>
      <c r="H38" s="4" t="s">
        <v>34</v>
      </c>
      <c r="I38" s="6" t="s">
        <v>225</v>
      </c>
      <c r="J38" s="6" t="s">
        <v>75</v>
      </c>
      <c r="K38" s="6" t="s">
        <v>93</v>
      </c>
      <c r="L38" s="6">
        <v>1</v>
      </c>
      <c r="M38" s="6">
        <v>1.87</v>
      </c>
      <c r="N38" s="6" t="s">
        <v>79</v>
      </c>
      <c r="O38" s="13">
        <v>43382</v>
      </c>
      <c r="P38" s="6" t="s">
        <v>205</v>
      </c>
      <c r="Q38" s="13" t="s">
        <v>206</v>
      </c>
      <c r="R38" s="6" t="s">
        <v>79</v>
      </c>
      <c r="S38" s="6" t="s">
        <v>80</v>
      </c>
      <c r="T38" s="6" t="s">
        <v>15</v>
      </c>
      <c r="W38" s="6" t="s">
        <v>83</v>
      </c>
      <c r="X38" s="6" t="s">
        <v>84</v>
      </c>
      <c r="Y38" s="6" t="s">
        <v>97</v>
      </c>
      <c r="Z38" s="6" t="s">
        <v>86</v>
      </c>
      <c r="AA38" s="6" t="s">
        <v>87</v>
      </c>
      <c r="AC38">
        <v>1</v>
      </c>
      <c r="AD38">
        <v>1.87</v>
      </c>
      <c r="AE38" s="2" t="s">
        <v>226</v>
      </c>
    </row>
    <row r="39" spans="1:31">
      <c r="A39" s="6">
        <v>14</v>
      </c>
      <c r="B39" s="6" t="s">
        <v>227</v>
      </c>
      <c r="C39" s="6" t="s">
        <v>18</v>
      </c>
      <c r="D39" s="14">
        <v>203</v>
      </c>
      <c r="E39" s="6" t="s">
        <v>133</v>
      </c>
      <c r="F39" s="6">
        <v>24</v>
      </c>
      <c r="G39" s="15">
        <v>2</v>
      </c>
      <c r="H39" s="4" t="s">
        <v>34</v>
      </c>
      <c r="I39" s="6" t="s">
        <v>228</v>
      </c>
      <c r="J39" s="6" t="s">
        <v>75</v>
      </c>
      <c r="K39" s="6" t="s">
        <v>93</v>
      </c>
      <c r="L39" s="6">
        <v>2</v>
      </c>
      <c r="M39" s="6">
        <v>0.25</v>
      </c>
      <c r="N39" s="6" t="s">
        <v>222</v>
      </c>
      <c r="O39" s="13">
        <v>43443</v>
      </c>
      <c r="P39" s="6" t="s">
        <v>205</v>
      </c>
      <c r="Q39" s="13" t="s">
        <v>206</v>
      </c>
      <c r="R39" s="6" t="s">
        <v>79</v>
      </c>
      <c r="S39" s="6" t="s">
        <v>80</v>
      </c>
      <c r="T39" s="6" t="s">
        <v>20</v>
      </c>
      <c r="W39" s="6" t="s">
        <v>96</v>
      </c>
      <c r="Y39" s="6" t="s">
        <v>97</v>
      </c>
      <c r="AA39" s="6" t="s">
        <v>105</v>
      </c>
      <c r="AC39">
        <v>2</v>
      </c>
      <c r="AD39">
        <v>0.25</v>
      </c>
      <c r="AE39" s="2" t="s">
        <v>106</v>
      </c>
    </row>
    <row r="40" spans="1:31">
      <c r="A40" s="6">
        <v>14</v>
      </c>
      <c r="B40" s="6" t="s">
        <v>229</v>
      </c>
      <c r="C40" s="6" t="s">
        <v>18</v>
      </c>
      <c r="D40" s="14">
        <v>205</v>
      </c>
      <c r="E40" s="6" t="s">
        <v>230</v>
      </c>
      <c r="F40" s="6">
        <v>17</v>
      </c>
      <c r="G40" s="15">
        <v>1</v>
      </c>
      <c r="H40" s="4" t="s">
        <v>34</v>
      </c>
      <c r="I40" s="6" t="s">
        <v>231</v>
      </c>
      <c r="J40" s="6" t="s">
        <v>75</v>
      </c>
      <c r="K40" s="6" t="s">
        <v>93</v>
      </c>
      <c r="L40" s="6">
        <v>1</v>
      </c>
      <c r="M40" s="6">
        <v>3.49</v>
      </c>
      <c r="N40" s="6" t="s">
        <v>79</v>
      </c>
      <c r="O40" s="13">
        <v>43443</v>
      </c>
      <c r="P40" s="6" t="s">
        <v>205</v>
      </c>
      <c r="Q40" s="13" t="s">
        <v>206</v>
      </c>
      <c r="R40" s="6" t="s">
        <v>79</v>
      </c>
      <c r="S40" s="6" t="s">
        <v>80</v>
      </c>
      <c r="T40" s="6" t="s">
        <v>15</v>
      </c>
      <c r="U40" s="6" t="s">
        <v>141</v>
      </c>
      <c r="V40" s="6" t="s">
        <v>142</v>
      </c>
      <c r="W40" s="6" t="s">
        <v>83</v>
      </c>
      <c r="X40" s="6" t="s">
        <v>84</v>
      </c>
      <c r="Y40" s="6" t="s">
        <v>85</v>
      </c>
      <c r="Z40" s="6" t="s">
        <v>86</v>
      </c>
      <c r="AA40" s="6" t="s">
        <v>87</v>
      </c>
      <c r="AB40" s="6" t="s">
        <v>232</v>
      </c>
      <c r="AC40">
        <v>1</v>
      </c>
      <c r="AD40">
        <v>3.49</v>
      </c>
      <c r="AE40" s="2" t="s">
        <v>233</v>
      </c>
    </row>
    <row r="41" spans="1:31">
      <c r="A41" s="6">
        <v>14</v>
      </c>
      <c r="B41" s="6" t="s">
        <v>234</v>
      </c>
      <c r="C41" s="6" t="s">
        <v>18</v>
      </c>
      <c r="D41" s="14">
        <v>197</v>
      </c>
      <c r="E41" s="6" t="s">
        <v>133</v>
      </c>
      <c r="F41" s="6">
        <v>24</v>
      </c>
      <c r="G41" s="15">
        <v>2</v>
      </c>
      <c r="H41" s="4" t="s">
        <v>34</v>
      </c>
      <c r="I41" s="6" t="s">
        <v>235</v>
      </c>
      <c r="J41" s="6" t="s">
        <v>75</v>
      </c>
      <c r="K41" s="6" t="s">
        <v>93</v>
      </c>
      <c r="L41" s="6">
        <v>1</v>
      </c>
      <c r="M41" s="6">
        <v>3.21</v>
      </c>
      <c r="N41" s="6" t="s">
        <v>222</v>
      </c>
      <c r="O41" s="13">
        <v>43382</v>
      </c>
      <c r="P41" s="6" t="s">
        <v>205</v>
      </c>
      <c r="Q41" s="13" t="s">
        <v>206</v>
      </c>
      <c r="R41" s="6" t="s">
        <v>79</v>
      </c>
      <c r="S41" s="6" t="s">
        <v>80</v>
      </c>
      <c r="T41" s="6" t="s">
        <v>20</v>
      </c>
      <c r="W41" s="6" t="s">
        <v>96</v>
      </c>
      <c r="Y41" s="6" t="s">
        <v>97</v>
      </c>
      <c r="AA41" s="6" t="s">
        <v>105</v>
      </c>
      <c r="AC41">
        <v>1</v>
      </c>
      <c r="AD41">
        <v>3.21</v>
      </c>
      <c r="AE41" s="2" t="s">
        <v>106</v>
      </c>
    </row>
    <row r="42" spans="1:31">
      <c r="A42" s="6">
        <v>14</v>
      </c>
      <c r="B42" s="6" t="s">
        <v>236</v>
      </c>
      <c r="C42" s="6" t="s">
        <v>18</v>
      </c>
      <c r="D42" s="14">
        <v>162</v>
      </c>
      <c r="E42" s="6" t="s">
        <v>237</v>
      </c>
      <c r="F42" s="6">
        <v>21</v>
      </c>
      <c r="G42" s="15">
        <v>1</v>
      </c>
      <c r="H42" s="4" t="s">
        <v>34</v>
      </c>
      <c r="I42" s="6" t="s">
        <v>238</v>
      </c>
      <c r="J42" s="6" t="s">
        <v>75</v>
      </c>
      <c r="K42" s="6" t="s">
        <v>93</v>
      </c>
      <c r="L42" s="6">
        <v>1</v>
      </c>
      <c r="M42" s="6">
        <v>341.25</v>
      </c>
      <c r="N42" s="6" t="s">
        <v>239</v>
      </c>
      <c r="O42" s="13">
        <v>43168</v>
      </c>
      <c r="P42" s="6" t="s">
        <v>139</v>
      </c>
      <c r="Q42" s="13" t="s">
        <v>240</v>
      </c>
      <c r="R42" s="6" t="s">
        <v>79</v>
      </c>
      <c r="S42" s="6" t="s">
        <v>80</v>
      </c>
      <c r="T42" s="6" t="s">
        <v>21</v>
      </c>
      <c r="W42" s="6" t="s">
        <v>157</v>
      </c>
      <c r="Y42" s="6" t="s">
        <v>97</v>
      </c>
      <c r="AA42" s="6" t="s">
        <v>241</v>
      </c>
      <c r="AC42">
        <v>1</v>
      </c>
      <c r="AD42">
        <v>341.25</v>
      </c>
      <c r="AE42" s="2" t="s">
        <v>242</v>
      </c>
    </row>
    <row r="43" spans="1:31">
      <c r="A43" s="6">
        <v>14</v>
      </c>
      <c r="B43" s="6" t="s">
        <v>243</v>
      </c>
      <c r="C43" s="6" t="s">
        <v>18</v>
      </c>
      <c r="D43" s="14">
        <v>165</v>
      </c>
      <c r="E43" s="6" t="s">
        <v>117</v>
      </c>
      <c r="F43" s="6">
        <v>23</v>
      </c>
      <c r="G43" s="15">
        <v>1</v>
      </c>
      <c r="H43" s="4" t="s">
        <v>34</v>
      </c>
      <c r="I43" s="6" t="s">
        <v>244</v>
      </c>
      <c r="J43" s="6" t="s">
        <v>75</v>
      </c>
      <c r="K43" s="6" t="s">
        <v>93</v>
      </c>
      <c r="L43" s="6">
        <v>2</v>
      </c>
      <c r="M43" s="6">
        <v>1.84</v>
      </c>
      <c r="N43" s="6" t="s">
        <v>245</v>
      </c>
      <c r="O43" s="13">
        <v>43199</v>
      </c>
      <c r="P43" s="6" t="s">
        <v>139</v>
      </c>
      <c r="Q43" s="13" t="s">
        <v>240</v>
      </c>
      <c r="R43" s="6" t="s">
        <v>79</v>
      </c>
      <c r="S43" s="6" t="s">
        <v>80</v>
      </c>
      <c r="T43" s="6" t="s">
        <v>19</v>
      </c>
      <c r="W43" s="6" t="s">
        <v>83</v>
      </c>
      <c r="Y43" s="6" t="s">
        <v>97</v>
      </c>
      <c r="Z43" s="6" t="s">
        <v>86</v>
      </c>
      <c r="AA43" s="6" t="s">
        <v>246</v>
      </c>
      <c r="AC43">
        <v>2</v>
      </c>
      <c r="AD43">
        <v>1.84</v>
      </c>
      <c r="AE43" s="2" t="s">
        <v>247</v>
      </c>
    </row>
    <row r="44" spans="1:31">
      <c r="A44" s="6">
        <v>14</v>
      </c>
      <c r="B44" s="6" t="s">
        <v>248</v>
      </c>
      <c r="C44" s="6" t="s">
        <v>18</v>
      </c>
      <c r="D44" s="14">
        <v>169</v>
      </c>
      <c r="E44" s="6" t="s">
        <v>117</v>
      </c>
      <c r="F44" s="6">
        <v>23</v>
      </c>
      <c r="G44" s="15">
        <v>1</v>
      </c>
      <c r="H44" s="4" t="s">
        <v>34</v>
      </c>
      <c r="I44" s="6" t="s">
        <v>249</v>
      </c>
      <c r="J44" s="6" t="s">
        <v>75</v>
      </c>
      <c r="K44" s="6" t="s">
        <v>93</v>
      </c>
      <c r="L44" s="6">
        <v>3</v>
      </c>
      <c r="M44" s="6">
        <v>11.09</v>
      </c>
      <c r="N44" s="6" t="s">
        <v>79</v>
      </c>
      <c r="O44" s="13">
        <v>43199</v>
      </c>
      <c r="P44" s="6" t="s">
        <v>139</v>
      </c>
      <c r="Q44" s="13" t="s">
        <v>240</v>
      </c>
      <c r="R44" s="6" t="s">
        <v>79</v>
      </c>
      <c r="S44" s="6" t="s">
        <v>80</v>
      </c>
      <c r="T44" s="6" t="s">
        <v>20</v>
      </c>
      <c r="W44" s="6" t="s">
        <v>96</v>
      </c>
      <c r="Y44" s="6" t="s">
        <v>97</v>
      </c>
      <c r="AA44" s="6" t="s">
        <v>105</v>
      </c>
      <c r="AC44">
        <v>3</v>
      </c>
      <c r="AD44">
        <v>11.09</v>
      </c>
      <c r="AE44" s="2" t="s">
        <v>106</v>
      </c>
    </row>
    <row r="45" spans="1:31">
      <c r="A45" s="6">
        <v>14</v>
      </c>
      <c r="B45" s="6" t="s">
        <v>250</v>
      </c>
      <c r="C45" s="6" t="s">
        <v>18</v>
      </c>
      <c r="D45" s="14">
        <v>171</v>
      </c>
      <c r="E45" s="6" t="s">
        <v>237</v>
      </c>
      <c r="F45" s="6">
        <v>21</v>
      </c>
      <c r="G45" s="15" t="s">
        <v>34</v>
      </c>
      <c r="H45" s="4" t="s">
        <v>34</v>
      </c>
      <c r="I45" s="6" t="s">
        <v>251</v>
      </c>
      <c r="J45" s="6" t="s">
        <v>75</v>
      </c>
      <c r="K45" s="6" t="s">
        <v>93</v>
      </c>
      <c r="L45" s="6">
        <v>3</v>
      </c>
      <c r="M45" s="6">
        <v>254.24</v>
      </c>
      <c r="N45" s="6" t="s">
        <v>239</v>
      </c>
      <c r="O45" s="13">
        <v>43229</v>
      </c>
      <c r="P45" s="6" t="s">
        <v>139</v>
      </c>
      <c r="Q45" s="13" t="s">
        <v>240</v>
      </c>
      <c r="R45" s="6" t="s">
        <v>79</v>
      </c>
      <c r="S45" s="6" t="s">
        <v>80</v>
      </c>
      <c r="T45" s="6" t="s">
        <v>21</v>
      </c>
      <c r="W45" s="6" t="s">
        <v>157</v>
      </c>
      <c r="Y45" s="6" t="s">
        <v>97</v>
      </c>
      <c r="AA45" s="6" t="s">
        <v>158</v>
      </c>
      <c r="AC45">
        <v>3</v>
      </c>
      <c r="AD45">
        <v>254.24</v>
      </c>
      <c r="AE45" s="2" t="s">
        <v>179</v>
      </c>
    </row>
    <row r="46" spans="1:31">
      <c r="A46" s="6">
        <v>14</v>
      </c>
      <c r="B46" s="6" t="s">
        <v>252</v>
      </c>
      <c r="C46" s="6" t="s">
        <v>18</v>
      </c>
      <c r="D46" s="14">
        <v>175</v>
      </c>
      <c r="E46" s="6" t="s">
        <v>237</v>
      </c>
      <c r="F46" s="6">
        <v>21</v>
      </c>
      <c r="G46" s="15" t="s">
        <v>34</v>
      </c>
      <c r="H46" s="4" t="s">
        <v>34</v>
      </c>
      <c r="I46" s="6" t="s">
        <v>253</v>
      </c>
      <c r="J46" s="6" t="s">
        <v>75</v>
      </c>
      <c r="K46" s="6" t="s">
        <v>93</v>
      </c>
      <c r="L46" s="6">
        <v>2</v>
      </c>
      <c r="M46" s="6">
        <v>105.78</v>
      </c>
      <c r="N46" s="6" t="s">
        <v>239</v>
      </c>
      <c r="O46" s="13">
        <v>43229</v>
      </c>
      <c r="P46" s="6" t="s">
        <v>139</v>
      </c>
      <c r="Q46" s="13" t="s">
        <v>240</v>
      </c>
      <c r="R46" s="6" t="s">
        <v>79</v>
      </c>
      <c r="S46" s="6" t="s">
        <v>80</v>
      </c>
      <c r="T46" s="6" t="s">
        <v>21</v>
      </c>
      <c r="W46" s="6" t="s">
        <v>157</v>
      </c>
      <c r="Y46" s="6" t="s">
        <v>97</v>
      </c>
      <c r="Z46" t="s">
        <v>86</v>
      </c>
      <c r="AA46" s="6" t="s">
        <v>158</v>
      </c>
      <c r="AC46">
        <v>2</v>
      </c>
      <c r="AD46" s="6">
        <v>105.78</v>
      </c>
      <c r="AE46" s="2" t="s">
        <v>254</v>
      </c>
    </row>
    <row r="47" spans="1:31">
      <c r="A47" s="6">
        <v>14</v>
      </c>
      <c r="B47" s="6" t="s">
        <v>255</v>
      </c>
      <c r="C47" s="6" t="s">
        <v>18</v>
      </c>
      <c r="D47" s="14">
        <v>178</v>
      </c>
      <c r="E47" s="6" t="s">
        <v>117</v>
      </c>
      <c r="F47" s="6">
        <v>23</v>
      </c>
      <c r="G47" s="15">
        <v>2</v>
      </c>
      <c r="H47" s="4" t="s">
        <v>34</v>
      </c>
      <c r="I47" s="6" t="s">
        <v>256</v>
      </c>
      <c r="J47" s="6" t="s">
        <v>75</v>
      </c>
      <c r="K47" s="6" t="s">
        <v>93</v>
      </c>
      <c r="L47" s="6">
        <v>2</v>
      </c>
      <c r="M47" s="6">
        <v>43.65</v>
      </c>
      <c r="N47" s="6" t="s">
        <v>79</v>
      </c>
      <c r="O47" s="13">
        <v>43260</v>
      </c>
      <c r="P47" s="6" t="s">
        <v>139</v>
      </c>
      <c r="Q47" s="13" t="s">
        <v>240</v>
      </c>
      <c r="R47" s="6" t="s">
        <v>79</v>
      </c>
      <c r="S47" s="6" t="s">
        <v>80</v>
      </c>
      <c r="T47" s="6" t="s">
        <v>20</v>
      </c>
      <c r="W47" s="6" t="s">
        <v>96</v>
      </c>
      <c r="Y47" s="6" t="s">
        <v>97</v>
      </c>
      <c r="AA47" s="6" t="s">
        <v>105</v>
      </c>
      <c r="AC47">
        <v>2</v>
      </c>
      <c r="AD47">
        <v>43.65</v>
      </c>
      <c r="AE47" s="2" t="s">
        <v>106</v>
      </c>
    </row>
    <row r="48" spans="1:31">
      <c r="A48" s="6">
        <v>14</v>
      </c>
      <c r="B48" s="6" t="s">
        <v>257</v>
      </c>
      <c r="C48" s="6" t="s">
        <v>18</v>
      </c>
      <c r="D48" s="14">
        <v>209</v>
      </c>
      <c r="E48" s="6" t="s">
        <v>133</v>
      </c>
      <c r="F48" s="6">
        <v>24</v>
      </c>
      <c r="G48" s="15">
        <v>1</v>
      </c>
      <c r="H48" s="4" t="s">
        <v>34</v>
      </c>
      <c r="I48" s="6" t="s">
        <v>258</v>
      </c>
      <c r="J48" s="6" t="s">
        <v>75</v>
      </c>
      <c r="K48" s="6" t="s">
        <v>93</v>
      </c>
      <c r="L48" s="6">
        <v>10</v>
      </c>
      <c r="M48" s="6">
        <v>117.12</v>
      </c>
      <c r="N48" s="13" t="s">
        <v>222</v>
      </c>
      <c r="O48" s="13" t="s">
        <v>140</v>
      </c>
      <c r="P48" s="6" t="s">
        <v>139</v>
      </c>
      <c r="Q48" s="13" t="s">
        <v>240</v>
      </c>
      <c r="R48" s="6" t="s">
        <v>79</v>
      </c>
      <c r="S48" s="6" t="s">
        <v>80</v>
      </c>
      <c r="T48" s="6" t="s">
        <v>20</v>
      </c>
      <c r="W48" s="6" t="s">
        <v>96</v>
      </c>
      <c r="Y48" s="6" t="s">
        <v>97</v>
      </c>
      <c r="AA48" s="6" t="s">
        <v>105</v>
      </c>
      <c r="AC48">
        <v>1</v>
      </c>
      <c r="AD48">
        <v>2.94</v>
      </c>
      <c r="AE48" s="2" t="s">
        <v>106</v>
      </c>
    </row>
    <row r="49" spans="1:31">
      <c r="A49" s="6">
        <v>14</v>
      </c>
      <c r="B49" s="6" t="s">
        <v>257</v>
      </c>
      <c r="C49" s="6" t="s">
        <v>18</v>
      </c>
      <c r="D49" s="14">
        <v>209</v>
      </c>
      <c r="E49" s="6" t="s">
        <v>133</v>
      </c>
      <c r="F49" s="6">
        <v>24</v>
      </c>
      <c r="G49" s="15">
        <v>1</v>
      </c>
      <c r="H49" s="4" t="s">
        <v>34</v>
      </c>
      <c r="I49" s="6" t="s">
        <v>258</v>
      </c>
      <c r="J49" s="6" t="s">
        <v>75</v>
      </c>
      <c r="K49" s="6" t="s">
        <v>93</v>
      </c>
      <c r="L49" s="6">
        <v>10</v>
      </c>
      <c r="M49" s="6">
        <v>117.12</v>
      </c>
      <c r="N49" s="13" t="s">
        <v>222</v>
      </c>
      <c r="O49" s="13" t="s">
        <v>140</v>
      </c>
      <c r="P49" s="6" t="s">
        <v>139</v>
      </c>
      <c r="Q49" s="13" t="s">
        <v>240</v>
      </c>
      <c r="R49" s="6" t="s">
        <v>79</v>
      </c>
      <c r="S49" s="6" t="s">
        <v>80</v>
      </c>
      <c r="T49" s="6" t="s">
        <v>21</v>
      </c>
      <c r="W49" s="6" t="s">
        <v>259</v>
      </c>
      <c r="Y49" s="6" t="s">
        <v>97</v>
      </c>
      <c r="AA49" s="6" t="s">
        <v>260</v>
      </c>
      <c r="AC49">
        <v>9</v>
      </c>
      <c r="AD49">
        <v>110.59</v>
      </c>
      <c r="AE49" s="2" t="s">
        <v>261</v>
      </c>
    </row>
    <row r="50" spans="1:31">
      <c r="A50" s="6">
        <v>14</v>
      </c>
      <c r="B50" s="6" t="s">
        <v>262</v>
      </c>
      <c r="C50" s="6" t="s">
        <v>18</v>
      </c>
      <c r="D50" s="14">
        <v>211</v>
      </c>
      <c r="E50" s="6" t="s">
        <v>117</v>
      </c>
      <c r="F50" s="6">
        <v>25</v>
      </c>
      <c r="G50" s="15">
        <v>1</v>
      </c>
      <c r="H50" s="4" t="s">
        <v>34</v>
      </c>
      <c r="I50" s="6" t="s">
        <v>263</v>
      </c>
      <c r="J50" s="6" t="s">
        <v>75</v>
      </c>
      <c r="K50" s="6" t="s">
        <v>93</v>
      </c>
      <c r="L50" s="6">
        <v>2</v>
      </c>
      <c r="M50" s="6">
        <v>8.82</v>
      </c>
      <c r="N50" s="6" t="s">
        <v>264</v>
      </c>
      <c r="O50" s="13" t="s">
        <v>140</v>
      </c>
      <c r="P50" s="6" t="s">
        <v>139</v>
      </c>
      <c r="Q50" s="13" t="s">
        <v>240</v>
      </c>
      <c r="R50" s="6" t="s">
        <v>79</v>
      </c>
      <c r="S50" s="6" t="s">
        <v>80</v>
      </c>
      <c r="T50" s="6" t="s">
        <v>20</v>
      </c>
      <c r="W50" s="6" t="s">
        <v>96</v>
      </c>
      <c r="Y50" s="6" t="s">
        <v>97</v>
      </c>
      <c r="AA50" s="6" t="s">
        <v>105</v>
      </c>
      <c r="AC50">
        <v>2</v>
      </c>
      <c r="AD50">
        <v>8.82</v>
      </c>
      <c r="AE50" s="2" t="s">
        <v>106</v>
      </c>
    </row>
    <row r="51" spans="1:31">
      <c r="A51" s="6">
        <v>14</v>
      </c>
      <c r="B51" s="6" t="s">
        <v>265</v>
      </c>
      <c r="C51" s="6" t="s">
        <v>18</v>
      </c>
      <c r="D51" s="14">
        <v>213</v>
      </c>
      <c r="E51" s="6" t="s">
        <v>117</v>
      </c>
      <c r="F51" s="6">
        <v>25</v>
      </c>
      <c r="G51" s="15">
        <v>1</v>
      </c>
      <c r="H51" s="4" t="s">
        <v>34</v>
      </c>
      <c r="I51" s="6" t="s">
        <v>266</v>
      </c>
      <c r="J51" s="6" t="s">
        <v>75</v>
      </c>
      <c r="K51" s="6" t="s">
        <v>93</v>
      </c>
      <c r="L51" s="6">
        <v>4</v>
      </c>
      <c r="M51" s="6">
        <v>16.170000000000002</v>
      </c>
      <c r="N51" s="6" t="s">
        <v>267</v>
      </c>
      <c r="O51" s="13" t="s">
        <v>140</v>
      </c>
      <c r="P51" s="6" t="s">
        <v>139</v>
      </c>
      <c r="Q51" s="13" t="s">
        <v>240</v>
      </c>
      <c r="R51" s="6" t="s">
        <v>79</v>
      </c>
      <c r="S51" s="6" t="s">
        <v>80</v>
      </c>
      <c r="T51" s="6" t="s">
        <v>20</v>
      </c>
      <c r="W51" s="6" t="s">
        <v>96</v>
      </c>
      <c r="Y51" s="6" t="s">
        <v>97</v>
      </c>
      <c r="AA51" s="6" t="s">
        <v>105</v>
      </c>
      <c r="AC51">
        <v>1</v>
      </c>
      <c r="AD51">
        <v>15.16</v>
      </c>
      <c r="AE51" s="2" t="s">
        <v>106</v>
      </c>
    </row>
    <row r="52" spans="1:31">
      <c r="A52" s="6">
        <v>14</v>
      </c>
      <c r="B52" s="6" t="s">
        <v>265</v>
      </c>
      <c r="C52" s="6" t="s">
        <v>18</v>
      </c>
      <c r="D52" s="14">
        <v>213</v>
      </c>
      <c r="E52" s="6" t="s">
        <v>117</v>
      </c>
      <c r="F52" s="6">
        <v>25</v>
      </c>
      <c r="G52" s="15">
        <v>1</v>
      </c>
      <c r="H52" s="4" t="s">
        <v>34</v>
      </c>
      <c r="I52" s="6" t="s">
        <v>266</v>
      </c>
      <c r="J52" s="6" t="s">
        <v>75</v>
      </c>
      <c r="K52" s="6" t="s">
        <v>93</v>
      </c>
      <c r="L52" s="6">
        <v>4</v>
      </c>
      <c r="M52" s="6">
        <v>16.170000000000002</v>
      </c>
      <c r="N52" s="6" t="s">
        <v>267</v>
      </c>
      <c r="O52" s="13" t="s">
        <v>140</v>
      </c>
      <c r="P52" s="6" t="s">
        <v>139</v>
      </c>
      <c r="Q52" s="13" t="s">
        <v>240</v>
      </c>
      <c r="R52" s="6" t="s">
        <v>79</v>
      </c>
      <c r="S52" s="6" t="s">
        <v>80</v>
      </c>
      <c r="T52" s="6" t="s">
        <v>15</v>
      </c>
      <c r="U52" s="6" t="s">
        <v>201</v>
      </c>
      <c r="W52" s="6" t="s">
        <v>83</v>
      </c>
      <c r="X52" s="6" t="s">
        <v>84</v>
      </c>
      <c r="Y52" s="6" t="s">
        <v>97</v>
      </c>
      <c r="AA52" s="6" t="s">
        <v>87</v>
      </c>
      <c r="AC52">
        <v>2</v>
      </c>
      <c r="AD52">
        <v>0.62</v>
      </c>
      <c r="AE52" s="2" t="s">
        <v>268</v>
      </c>
    </row>
    <row r="53" spans="1:31">
      <c r="A53" s="6">
        <v>14</v>
      </c>
      <c r="B53" s="6" t="s">
        <v>265</v>
      </c>
      <c r="C53" s="6" t="s">
        <v>18</v>
      </c>
      <c r="D53" s="14">
        <v>213</v>
      </c>
      <c r="E53" s="6" t="s">
        <v>117</v>
      </c>
      <c r="F53" s="6">
        <v>25</v>
      </c>
      <c r="G53" s="15">
        <v>1</v>
      </c>
      <c r="H53" s="4" t="s">
        <v>34</v>
      </c>
      <c r="I53" s="6" t="s">
        <v>266</v>
      </c>
      <c r="J53" s="6" t="s">
        <v>75</v>
      </c>
      <c r="K53" s="6" t="s">
        <v>93</v>
      </c>
      <c r="L53" s="6">
        <v>4</v>
      </c>
      <c r="M53" s="6">
        <v>16.170000000000002</v>
      </c>
      <c r="N53" s="6" t="s">
        <v>267</v>
      </c>
      <c r="O53" s="13" t="s">
        <v>140</v>
      </c>
      <c r="P53" s="6" t="s">
        <v>139</v>
      </c>
      <c r="Q53" s="13" t="s">
        <v>240</v>
      </c>
      <c r="R53" s="6" t="s">
        <v>79</v>
      </c>
      <c r="S53" s="6" t="s">
        <v>80</v>
      </c>
      <c r="T53" s="6" t="s">
        <v>21</v>
      </c>
      <c r="W53" s="6" t="s">
        <v>157</v>
      </c>
      <c r="Y53" s="6" t="s">
        <v>97</v>
      </c>
      <c r="AA53" s="6" t="s">
        <v>269</v>
      </c>
      <c r="AC53">
        <v>1</v>
      </c>
      <c r="AD53">
        <v>0.39</v>
      </c>
      <c r="AE53" s="2" t="s">
        <v>270</v>
      </c>
    </row>
    <row r="54" spans="1:31">
      <c r="A54" s="6">
        <v>14</v>
      </c>
      <c r="B54" s="6" t="s">
        <v>271</v>
      </c>
      <c r="C54" s="6" t="s">
        <v>18</v>
      </c>
      <c r="D54" s="14">
        <v>218</v>
      </c>
      <c r="E54" s="6" t="s">
        <v>133</v>
      </c>
      <c r="F54" s="6">
        <v>24</v>
      </c>
      <c r="G54" s="15">
        <v>1</v>
      </c>
      <c r="H54" s="4" t="s">
        <v>34</v>
      </c>
      <c r="I54" s="6" t="s">
        <v>272</v>
      </c>
      <c r="J54" s="6" t="s">
        <v>75</v>
      </c>
      <c r="K54" s="6" t="s">
        <v>93</v>
      </c>
      <c r="L54" s="6" t="s">
        <v>34</v>
      </c>
      <c r="M54" s="6">
        <v>38.31</v>
      </c>
      <c r="N54" s="6" t="s">
        <v>222</v>
      </c>
      <c r="O54" s="13" t="s">
        <v>206</v>
      </c>
      <c r="P54" s="6" t="s">
        <v>139</v>
      </c>
      <c r="Q54" s="13" t="s">
        <v>240</v>
      </c>
      <c r="R54" s="6" t="s">
        <v>79</v>
      </c>
      <c r="S54" s="13">
        <v>43111</v>
      </c>
      <c r="T54" s="6" t="s">
        <v>21</v>
      </c>
      <c r="W54" s="6" t="s">
        <v>157</v>
      </c>
      <c r="Y54" s="6" t="s">
        <v>97</v>
      </c>
      <c r="Z54" t="s">
        <v>86</v>
      </c>
      <c r="AA54" s="6" t="s">
        <v>273</v>
      </c>
      <c r="AC54">
        <v>5</v>
      </c>
      <c r="AD54">
        <v>38.31</v>
      </c>
      <c r="AE54" s="2" t="s">
        <v>274</v>
      </c>
    </row>
    <row r="55" spans="1:31">
      <c r="A55" s="6">
        <v>14</v>
      </c>
      <c r="B55" s="6" t="s">
        <v>275</v>
      </c>
      <c r="C55" s="6" t="s">
        <v>18</v>
      </c>
      <c r="D55" s="14">
        <v>222</v>
      </c>
      <c r="E55" s="6" t="s">
        <v>133</v>
      </c>
      <c r="F55" s="6">
        <v>24</v>
      </c>
      <c r="G55" s="15">
        <v>1</v>
      </c>
      <c r="H55" s="4" t="s">
        <v>34</v>
      </c>
      <c r="I55" s="6" t="s">
        <v>276</v>
      </c>
      <c r="J55" s="6" t="s">
        <v>75</v>
      </c>
      <c r="K55" s="6" t="s">
        <v>93</v>
      </c>
      <c r="L55" s="6">
        <v>4</v>
      </c>
      <c r="M55" s="6">
        <v>34.06</v>
      </c>
      <c r="N55" s="6" t="s">
        <v>222</v>
      </c>
      <c r="O55" s="13" t="s">
        <v>206</v>
      </c>
      <c r="P55" s="6" t="s">
        <v>139</v>
      </c>
      <c r="Q55" s="13" t="s">
        <v>240</v>
      </c>
      <c r="R55" s="6" t="s">
        <v>79</v>
      </c>
      <c r="S55" s="13">
        <v>43111</v>
      </c>
      <c r="T55" s="6" t="s">
        <v>21</v>
      </c>
      <c r="W55" s="6" t="s">
        <v>157</v>
      </c>
      <c r="Y55" s="6" t="s">
        <v>97</v>
      </c>
      <c r="Z55" t="s">
        <v>86</v>
      </c>
      <c r="AA55" s="6" t="s">
        <v>273</v>
      </c>
      <c r="AC55">
        <v>4</v>
      </c>
      <c r="AD55">
        <v>34.06</v>
      </c>
      <c r="AE55" s="2" t="s">
        <v>277</v>
      </c>
    </row>
    <row r="56" spans="1:31">
      <c r="A56" s="6">
        <v>14</v>
      </c>
      <c r="B56" s="6" t="s">
        <v>278</v>
      </c>
      <c r="C56" s="6" t="s">
        <v>18</v>
      </c>
      <c r="D56" s="14">
        <v>241</v>
      </c>
      <c r="E56" s="6" t="s">
        <v>237</v>
      </c>
      <c r="F56" s="6">
        <v>13</v>
      </c>
      <c r="G56" s="15">
        <v>2</v>
      </c>
      <c r="H56" s="4" t="s">
        <v>34</v>
      </c>
      <c r="I56" s="6" t="s">
        <v>279</v>
      </c>
      <c r="J56" s="6" t="s">
        <v>75</v>
      </c>
      <c r="K56" s="6" t="s">
        <v>93</v>
      </c>
      <c r="L56" s="6">
        <v>1</v>
      </c>
      <c r="M56" s="6">
        <v>2.16</v>
      </c>
      <c r="N56" s="6" t="s">
        <v>79</v>
      </c>
      <c r="O56" s="13" t="s">
        <v>280</v>
      </c>
      <c r="P56" s="6" t="s">
        <v>139</v>
      </c>
      <c r="Q56" s="13" t="s">
        <v>281</v>
      </c>
      <c r="R56" s="6" t="s">
        <v>79</v>
      </c>
      <c r="S56" s="13">
        <v>43111</v>
      </c>
      <c r="T56" s="6" t="s">
        <v>20</v>
      </c>
      <c r="W56" s="6" t="s">
        <v>96</v>
      </c>
      <c r="Y56" s="6" t="s">
        <v>97</v>
      </c>
      <c r="AA56" s="6" t="s">
        <v>105</v>
      </c>
      <c r="AC56">
        <v>1</v>
      </c>
      <c r="AD56">
        <v>2.16</v>
      </c>
      <c r="AE56" s="2" t="s">
        <v>106</v>
      </c>
    </row>
    <row r="57" spans="1:31">
      <c r="A57" s="6">
        <v>14</v>
      </c>
      <c r="B57" s="6" t="s">
        <v>282</v>
      </c>
      <c r="C57" s="6" t="s">
        <v>14</v>
      </c>
      <c r="D57" s="14" t="s">
        <v>34</v>
      </c>
      <c r="E57" s="6" t="s">
        <v>283</v>
      </c>
      <c r="F57" s="6" t="s">
        <v>34</v>
      </c>
      <c r="G57" s="15" t="s">
        <v>34</v>
      </c>
      <c r="H57" s="4" t="s">
        <v>284</v>
      </c>
      <c r="I57" s="6" t="s">
        <v>285</v>
      </c>
      <c r="J57" s="6" t="s">
        <v>75</v>
      </c>
      <c r="K57" s="6" t="s">
        <v>34</v>
      </c>
      <c r="L57" s="6">
        <v>6</v>
      </c>
      <c r="M57" s="6">
        <v>25.9</v>
      </c>
      <c r="N57" s="6" t="s">
        <v>79</v>
      </c>
      <c r="O57" s="13">
        <v>43198</v>
      </c>
      <c r="P57" s="6" t="s">
        <v>79</v>
      </c>
      <c r="Q57" s="13">
        <v>43322</v>
      </c>
      <c r="R57" s="6" t="s">
        <v>79</v>
      </c>
      <c r="S57" s="13">
        <v>43111</v>
      </c>
      <c r="T57" s="6" t="s">
        <v>156</v>
      </c>
      <c r="W57" s="6" t="s">
        <v>157</v>
      </c>
      <c r="Y57" s="6" t="s">
        <v>97</v>
      </c>
      <c r="AA57" s="6" t="s">
        <v>158</v>
      </c>
      <c r="AC57">
        <v>6</v>
      </c>
      <c r="AD57">
        <v>25.9</v>
      </c>
      <c r="AE57" t="s">
        <v>159</v>
      </c>
    </row>
  </sheetData>
  <autoFilter ref="A2:AE57" xr:uid="{29325887-FB1F-47D1-A850-3460A70F232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51EF-21E3-4F59-9AD1-2C0065CC0746}">
  <dimension ref="B1:G5"/>
  <sheetViews>
    <sheetView workbookViewId="0">
      <selection activeCell="B2" sqref="B2:G5"/>
    </sheetView>
  </sheetViews>
  <sheetFormatPr defaultColWidth="8.85546875" defaultRowHeight="15"/>
  <cols>
    <col min="2" max="2" width="5" bestFit="1" customWidth="1"/>
    <col min="3" max="3" width="4.42578125" bestFit="1" customWidth="1"/>
    <col min="4" max="4" width="6.140625" bestFit="1" customWidth="1"/>
    <col min="5" max="5" width="7.42578125" bestFit="1" customWidth="1"/>
    <col min="6" max="6" width="10.42578125" customWidth="1"/>
    <col min="7" max="7" width="4.7109375" bestFit="1" customWidth="1"/>
  </cols>
  <sheetData>
    <row r="1" spans="2:7" ht="15.95" thickBot="1"/>
    <row r="2" spans="2:7" ht="18.95">
      <c r="B2" s="16" t="s">
        <v>286</v>
      </c>
      <c r="C2" s="45" t="s">
        <v>287</v>
      </c>
      <c r="D2" s="46"/>
      <c r="E2" s="46"/>
      <c r="F2" s="46"/>
      <c r="G2" s="47"/>
    </row>
    <row r="3" spans="2:7" ht="30">
      <c r="B3" s="17" t="s">
        <v>45</v>
      </c>
      <c r="C3" s="18" t="s">
        <v>288</v>
      </c>
      <c r="D3" s="18" t="s">
        <v>289</v>
      </c>
      <c r="E3" s="18" t="s">
        <v>290</v>
      </c>
      <c r="F3" s="19" t="s">
        <v>291</v>
      </c>
      <c r="G3" s="20" t="s">
        <v>22</v>
      </c>
    </row>
    <row r="4" spans="2:7" ht="15.95" thickBot="1">
      <c r="B4" s="25">
        <v>130</v>
      </c>
      <c r="C4" s="26" t="s">
        <v>16</v>
      </c>
      <c r="D4" s="26">
        <v>1</v>
      </c>
      <c r="E4" s="26">
        <v>1</v>
      </c>
      <c r="F4" s="27">
        <v>1</v>
      </c>
      <c r="G4" s="28">
        <v>3</v>
      </c>
    </row>
    <row r="5" spans="2:7" ht="17.100000000000001" thickTop="1" thickBot="1">
      <c r="B5" s="29" t="s">
        <v>22</v>
      </c>
      <c r="C5" s="30"/>
      <c r="D5" s="30">
        <f>SUM(D4:D4)</f>
        <v>1</v>
      </c>
      <c r="E5" s="30">
        <f>SUM(E4:E4)</f>
        <v>1</v>
      </c>
      <c r="F5" s="31">
        <v>1</v>
      </c>
      <c r="G5" s="32">
        <f>SUM(G4:G4)</f>
        <v>3</v>
      </c>
    </row>
  </sheetData>
  <mergeCells count="1">
    <mergeCell ref="C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8DEA-858E-4B7C-B90C-73A154E9D07C}">
  <dimension ref="B1:E5"/>
  <sheetViews>
    <sheetView workbookViewId="0">
      <selection activeCell="B2" sqref="B2:E5"/>
    </sheetView>
  </sheetViews>
  <sheetFormatPr defaultColWidth="8.85546875" defaultRowHeight="15"/>
  <sheetData>
    <row r="1" spans="2:5" ht="15.95" thickBot="1"/>
    <row r="2" spans="2:5" ht="18.95">
      <c r="B2" s="16" t="s">
        <v>292</v>
      </c>
      <c r="C2" s="45" t="s">
        <v>287</v>
      </c>
      <c r="D2" s="46"/>
      <c r="E2" s="47"/>
    </row>
    <row r="3" spans="2:5">
      <c r="B3" s="17" t="s">
        <v>45</v>
      </c>
      <c r="C3" s="18" t="s">
        <v>288</v>
      </c>
      <c r="D3" s="18" t="s">
        <v>289</v>
      </c>
      <c r="E3" s="20" t="s">
        <v>22</v>
      </c>
    </row>
    <row r="4" spans="2:5">
      <c r="B4" s="21">
        <v>80</v>
      </c>
      <c r="C4" s="22" t="s">
        <v>293</v>
      </c>
      <c r="D4" s="22">
        <v>1</v>
      </c>
      <c r="E4" s="24">
        <v>1</v>
      </c>
    </row>
    <row r="5" spans="2:5" ht="15.95" thickBot="1">
      <c r="B5" s="29" t="s">
        <v>22</v>
      </c>
      <c r="C5" s="30"/>
      <c r="D5" s="30">
        <f>SUM(D4:D4)</f>
        <v>1</v>
      </c>
      <c r="E5" s="32">
        <f>SUM(E4:E4)</f>
        <v>1</v>
      </c>
    </row>
  </sheetData>
  <mergeCells count="1">
    <mergeCell ref="C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808D-7ACC-400E-9AF6-800B8C1E3617}">
  <dimension ref="B1:E6"/>
  <sheetViews>
    <sheetView workbookViewId="0">
      <selection activeCell="B2" sqref="B2:E6"/>
    </sheetView>
  </sheetViews>
  <sheetFormatPr defaultColWidth="8.85546875" defaultRowHeight="15"/>
  <cols>
    <col min="4" max="4" width="12.7109375" customWidth="1"/>
  </cols>
  <sheetData>
    <row r="1" spans="2:5" ht="15.95" thickBot="1"/>
    <row r="2" spans="2:5" ht="18.95">
      <c r="B2" s="16" t="s">
        <v>294</v>
      </c>
      <c r="C2" s="45" t="s">
        <v>287</v>
      </c>
      <c r="D2" s="46"/>
      <c r="E2" s="47"/>
    </row>
    <row r="3" spans="2:5">
      <c r="B3" s="17" t="s">
        <v>45</v>
      </c>
      <c r="C3" s="18" t="s">
        <v>288</v>
      </c>
      <c r="D3" s="19" t="s">
        <v>291</v>
      </c>
      <c r="E3" s="20" t="s">
        <v>22</v>
      </c>
    </row>
    <row r="4" spans="2:5">
      <c r="B4" s="21">
        <v>75</v>
      </c>
      <c r="C4" s="22" t="s">
        <v>18</v>
      </c>
      <c r="D4" s="23">
        <v>1</v>
      </c>
      <c r="E4" s="24">
        <v>1</v>
      </c>
    </row>
    <row r="5" spans="2:5" ht="15.95" thickBot="1">
      <c r="B5" s="25">
        <v>98</v>
      </c>
      <c r="C5" s="26" t="s">
        <v>16</v>
      </c>
      <c r="D5" s="27">
        <v>1</v>
      </c>
      <c r="E5" s="28">
        <v>1</v>
      </c>
    </row>
    <row r="6" spans="2:5" ht="17.100000000000001" thickTop="1" thickBot="1">
      <c r="B6" s="29" t="s">
        <v>22</v>
      </c>
      <c r="C6" s="30"/>
      <c r="D6" s="31">
        <v>2</v>
      </c>
      <c r="E6" s="32">
        <f>SUM(E4:E5)</f>
        <v>2</v>
      </c>
    </row>
  </sheetData>
  <mergeCells count="1">
    <mergeCell ref="C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80D1-9AED-45BA-BBFE-2772E17DA173}">
  <dimension ref="B1:E5"/>
  <sheetViews>
    <sheetView workbookViewId="0">
      <selection activeCell="B2" sqref="B2:E5"/>
    </sheetView>
  </sheetViews>
  <sheetFormatPr defaultColWidth="8.85546875" defaultRowHeight="15"/>
  <sheetData>
    <row r="1" spans="2:5" ht="15.95" thickBot="1"/>
    <row r="2" spans="2:5" ht="18.95">
      <c r="B2" s="16" t="s">
        <v>295</v>
      </c>
      <c r="C2" s="45" t="s">
        <v>287</v>
      </c>
      <c r="D2" s="46"/>
      <c r="E2" s="47"/>
    </row>
    <row r="3" spans="2:5">
      <c r="B3" s="17" t="s">
        <v>45</v>
      </c>
      <c r="C3" s="18" t="s">
        <v>288</v>
      </c>
      <c r="D3" s="18" t="s">
        <v>289</v>
      </c>
      <c r="E3" s="20" t="s">
        <v>22</v>
      </c>
    </row>
    <row r="4" spans="2:5" ht="15.95" thickBot="1">
      <c r="B4" s="25">
        <v>241</v>
      </c>
      <c r="C4" s="26" t="s">
        <v>18</v>
      </c>
      <c r="D4" s="26">
        <v>1</v>
      </c>
      <c r="E4" s="28">
        <v>1</v>
      </c>
    </row>
    <row r="5" spans="2:5" ht="17.100000000000001" thickTop="1" thickBot="1">
      <c r="B5" s="29" t="s">
        <v>22</v>
      </c>
      <c r="C5" s="30"/>
      <c r="D5" s="30">
        <f>SUM(D4:D4)</f>
        <v>1</v>
      </c>
      <c r="E5" s="32">
        <f>SUM(E4:E4)</f>
        <v>1</v>
      </c>
    </row>
  </sheetData>
  <mergeCells count="1"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FBE5-BA75-4A40-A6D7-D684ED40E8C9}">
  <dimension ref="B1:F5"/>
  <sheetViews>
    <sheetView workbookViewId="0">
      <selection activeCell="B2" sqref="B2:F5"/>
    </sheetView>
  </sheetViews>
  <sheetFormatPr defaultColWidth="8.85546875" defaultRowHeight="15"/>
  <cols>
    <col min="5" max="9" width="15.7109375" customWidth="1"/>
  </cols>
  <sheetData>
    <row r="1" spans="2:6" ht="15.95" thickBot="1"/>
    <row r="2" spans="2:6" ht="18.95">
      <c r="B2" s="16" t="s">
        <v>26</v>
      </c>
      <c r="C2" s="45" t="s">
        <v>287</v>
      </c>
      <c r="D2" s="46"/>
      <c r="E2" s="46"/>
      <c r="F2" s="47"/>
    </row>
    <row r="3" spans="2:6">
      <c r="B3" s="17" t="s">
        <v>45</v>
      </c>
      <c r="C3" s="18" t="s">
        <v>288</v>
      </c>
      <c r="D3" s="18" t="s">
        <v>296</v>
      </c>
      <c r="E3" s="19" t="s">
        <v>291</v>
      </c>
      <c r="F3" s="20" t="s">
        <v>22</v>
      </c>
    </row>
    <row r="4" spans="2:6" ht="15.95" thickBot="1">
      <c r="B4" s="25">
        <v>119</v>
      </c>
      <c r="C4" s="26" t="s">
        <v>16</v>
      </c>
      <c r="D4" s="26">
        <v>1</v>
      </c>
      <c r="E4" s="27">
        <v>1</v>
      </c>
      <c r="F4" s="28">
        <v>2</v>
      </c>
    </row>
    <row r="5" spans="2:6" ht="17.100000000000001" thickTop="1" thickBot="1">
      <c r="B5" s="29" t="s">
        <v>22</v>
      </c>
      <c r="C5" s="30"/>
      <c r="D5" s="30">
        <f>SUM(D4:D4)</f>
        <v>1</v>
      </c>
      <c r="E5" s="31">
        <v>1</v>
      </c>
      <c r="F5" s="32">
        <f>SUM(F4:F4)</f>
        <v>2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</dc:creator>
  <cp:keywords/>
  <dc:description/>
  <cp:lastModifiedBy>Stewart, Hannah Marie</cp:lastModifiedBy>
  <cp:revision/>
  <dcterms:created xsi:type="dcterms:W3CDTF">2018-10-30T13:25:40Z</dcterms:created>
  <dcterms:modified xsi:type="dcterms:W3CDTF">2023-09-20T21:41:30Z</dcterms:modified>
  <cp:category/>
  <cp:contentStatus/>
</cp:coreProperties>
</file>